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2720" activeTab="0"/>
  </bookViews>
  <sheets>
    <sheet name="Lamination Tolerance Data" sheetId="1" r:id="rId1"/>
    <sheet name="Sheet1" sheetId="2" r:id="rId2"/>
    <sheet name="Sheet2" sheetId="3" r:id="rId3"/>
    <sheet name="Sheet3" sheetId="4" r:id="rId4"/>
  </sheets>
  <definedNames>
    <definedName name="_xlnm.Print_Area" localSheetId="1">'Sheet1'!$K$4:$P$32</definedName>
  </definedNames>
  <calcPr fullCalcOnLoad="1"/>
</workbook>
</file>

<file path=xl/sharedStrings.xml><?xml version="1.0" encoding="utf-8"?>
<sst xmlns="http://schemas.openxmlformats.org/spreadsheetml/2006/main" count="55" uniqueCount="20">
  <si>
    <t>Location</t>
  </si>
  <si>
    <t>average</t>
  </si>
  <si>
    <t>max</t>
  </si>
  <si>
    <t>min</t>
  </si>
  <si>
    <t>skin bonded to 110IG.</t>
  </si>
  <si>
    <t>Glue line variation: one G10</t>
  </si>
  <si>
    <t>calculated glue thickness (in)</t>
  </si>
  <si>
    <t>delta</t>
  </si>
  <si>
    <t>Measured thickness (in)</t>
  </si>
  <si>
    <t>&lt;&lt;  = final thickness-origional: assumes G10 exact thickness.</t>
  </si>
  <si>
    <t>110IG sheet spec'd as 3.4mm.</t>
  </si>
  <si>
    <t>&lt;&lt;&lt;&lt;&lt;this is the specification</t>
  </si>
  <si>
    <t>Specified value</t>
  </si>
  <si>
    <t>av- specified</t>
  </si>
  <si>
    <t xml:space="preserve">thickness including G10 skin (in) -not glued </t>
  </si>
  <si>
    <t>subtract G10 thickness (in) this is the Rohacell thickness</t>
  </si>
  <si>
    <t>Scion Industries sheet#1</t>
  </si>
  <si>
    <t>G10  thickness ring#1</t>
  </si>
  <si>
    <t>G10  thickness ring#2</t>
  </si>
  <si>
    <t>Scion Industries sheet#2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</si>
</sst>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color indexed="8"/>
      <name val="Calibri"/>
      <family val="2"/>
    </font>
    <font>
      <sz val="8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165" fontId="0" fillId="4" borderId="2" xfId="0" applyNumberFormat="1" applyFill="1" applyBorder="1" applyAlignment="1">
      <alignment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Glue line thickness</a:t>
            </a:r>
          </a:p>
        </c:rich>
      </c:tx>
      <c:layout>
        <c:manualLayout>
          <c:xMode val="factor"/>
          <c:yMode val="factor"/>
          <c:x val="-0.006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21225"/>
          <c:w val="0.74125"/>
          <c:h val="0.796"/>
        </c:manualLayout>
      </c:layout>
      <c:scatterChart>
        <c:scatterStyle val="lineMarker"/>
        <c:varyColors val="0"/>
        <c:ser>
          <c:idx val="0"/>
          <c:order val="0"/>
          <c:tx>
            <c:v>glue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'Lamination Tolerance Data'!$A$5:$A$24</c:f>
              <c:numCache/>
            </c:numRef>
          </c:xVal>
          <c:yVal>
            <c:numRef>
              <c:f>'Lamination Tolerance Data'!$B$5:$B$24</c:f>
              <c:numCache/>
            </c:numRef>
          </c:y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'Lamination Tolerance Data'!$E$12:$E$13</c:f>
              <c:numCache/>
            </c:numRef>
          </c:xVal>
          <c:yVal>
            <c:numRef>
              <c:f>'Lamination Tolerance Data'!$F$12:$F$13</c:f>
              <c:numCache/>
            </c:numRef>
          </c:yVal>
          <c:smooth val="0"/>
        </c:ser>
        <c:axId val="50962738"/>
        <c:axId val="56011459"/>
      </c:scatterChart>
      <c:valAx>
        <c:axId val="5096273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459"/>
        <c:crosses val="autoZero"/>
        <c:crossBetween val="midCat"/>
        <c:dispUnits/>
      </c:valAx>
      <c:valAx>
        <c:axId val="56011459"/>
        <c:scaling>
          <c:orientation val="minMax"/>
          <c:max val="0.00500000000000000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3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27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"/>
          <c:y val="0.5475"/>
          <c:w val="0.21475"/>
          <c:h val="0.1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G10 Thickness
</a:t>
            </a:r>
          </a:p>
        </c:rich>
      </c:tx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319"/>
          <c:w val="0.72125"/>
          <c:h val="0.612"/>
        </c:manualLayout>
      </c:layout>
      <c:scatterChart>
        <c:scatterStyle val="lineMarker"/>
        <c:varyColors val="0"/>
        <c:ser>
          <c:idx val="0"/>
          <c:order val="0"/>
          <c:tx>
            <c:v>thickness1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'Lamination Tolerance Data'!$A$34:$A$47</c:f>
              <c:numCache/>
            </c:numRef>
          </c:xVal>
          <c:yVal>
            <c:numRef>
              <c:f>'Lamination Tolerance Data'!$B$34:$B$47</c:f>
              <c:numCache/>
            </c:numRef>
          </c:yVal>
          <c:smooth val="0"/>
        </c:ser>
        <c:ser>
          <c:idx val="1"/>
          <c:order val="1"/>
          <c:tx>
            <c:v>average1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Data'!$D$38:$D$39</c:f>
              <c:numCache/>
            </c:numRef>
          </c:xVal>
          <c:yVal>
            <c:numRef>
              <c:f>'Lamination Tolerance Data'!$E$38:$E$39</c:f>
              <c:numCache/>
            </c:numRef>
          </c:yVal>
          <c:smooth val="0"/>
        </c:ser>
        <c:ser>
          <c:idx val="3"/>
          <c:order val="2"/>
          <c:tx>
            <c:v>thickness2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'Lamination Tolerance Data'!$A$57:$A$76</c:f>
              <c:numCache/>
            </c:numRef>
          </c:xVal>
          <c:yVal>
            <c:numRef>
              <c:f>'Lamination Tolerance Data'!$B$57:$B$76</c:f>
              <c:numCache/>
            </c:numRef>
          </c:yVal>
          <c:smooth val="0"/>
        </c:ser>
        <c:ser>
          <c:idx val="2"/>
          <c:order val="3"/>
          <c:tx>
            <c:v>Specified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Data'!$D$42:$D$43</c:f>
              <c:numCache/>
            </c:numRef>
          </c:xVal>
          <c:yVal>
            <c:numRef>
              <c:f>'Lamination Tolerance Data'!$E$42:$E$43</c:f>
              <c:numCache/>
            </c:numRef>
          </c:yVal>
          <c:smooth val="0"/>
        </c:ser>
        <c:ser>
          <c:idx val="4"/>
          <c:order val="4"/>
          <c:tx>
            <c:v>average2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Data'!$G$38:$G$39</c:f>
              <c:numCache/>
            </c:numRef>
          </c:xVal>
          <c:yVal>
            <c:numRef>
              <c:f>'Lamination Tolerance Data'!$H$38:$H$39</c:f>
              <c:numCache/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 val="autoZero"/>
        <c:crossBetween val="midCat"/>
        <c:dispUnits/>
      </c:val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410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"/>
          <c:y val="0.47675"/>
          <c:w val="0.2122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110IG thickness</a:t>
            </a:r>
          </a:p>
        </c:rich>
      </c:tx>
      <c:layout>
        <c:manualLayout>
          <c:xMode val="factor"/>
          <c:yMode val="factor"/>
          <c:x val="-0.003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26475"/>
          <c:w val="0.6675"/>
          <c:h val="0.676"/>
        </c:manualLayout>
      </c:layout>
      <c:scatterChart>
        <c:scatterStyle val="lineMarker"/>
        <c:varyColors val="0"/>
        <c:ser>
          <c:idx val="0"/>
          <c:order val="0"/>
          <c:tx>
            <c:v>sheet1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'Lamination Tolerance Data'!$J$5:$J$24</c:f>
              <c:numCache/>
            </c:numRef>
          </c:xVal>
          <c:yVal>
            <c:numRef>
              <c:f>'Lamination Tolerance Data'!$L$5:$L$24</c:f>
              <c:numCache/>
            </c:numRef>
          </c:yVal>
          <c:smooth val="0"/>
        </c:ser>
        <c:ser>
          <c:idx val="1"/>
          <c:order val="1"/>
          <c:tx>
            <c:v>average1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Data'!$N$9:$N$10</c:f>
              <c:numCache/>
            </c:numRef>
          </c:xVal>
          <c:yVal>
            <c:numRef>
              <c:f>'Lamination Tolerance Data'!$O$9:$O$10</c:f>
              <c:numCache/>
            </c:numRef>
          </c:yVal>
          <c:smooth val="0"/>
        </c:ser>
        <c:ser>
          <c:idx val="3"/>
          <c:order val="2"/>
          <c:tx>
            <c:v>sheet2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'Lamination Tolerance Data'!$J$34:$J$53</c:f>
              <c:numCache/>
            </c:numRef>
          </c:xVal>
          <c:yVal>
            <c:numRef>
              <c:f>'Lamination Tolerance Data'!$L$34:$L$53</c:f>
              <c:numCache/>
            </c:numRef>
          </c:yVal>
          <c:smooth val="0"/>
        </c:ser>
        <c:ser>
          <c:idx val="2"/>
          <c:order val="3"/>
          <c:tx>
            <c:v>Specification</c:v>
          </c:tx>
          <c:spPr>
            <a:ln w="381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Data'!$P$9:$P$10</c:f>
              <c:numCache/>
            </c:numRef>
          </c:xVal>
          <c:yVal>
            <c:numRef>
              <c:f>'Lamination Tolerance Data'!$Q$9:$Q$10</c:f>
              <c:numCache/>
            </c:numRef>
          </c:yVal>
          <c:smooth val="0"/>
        </c:ser>
        <c:ser>
          <c:idx val="4"/>
          <c:order val="4"/>
          <c:tx>
            <c:v>average2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Data'!$N$12:$N$13</c:f>
              <c:numCache/>
            </c:numRef>
          </c:xVal>
          <c:yVal>
            <c:numRef>
              <c:f>'Lamination Tolerance Data'!$O$12:$O$13</c:f>
              <c:numCache/>
            </c:numRef>
          </c:yVal>
          <c:smooth val="0"/>
        </c:ser>
        <c:ser>
          <c:idx val="5"/>
          <c:order val="5"/>
          <c:tx>
            <c:v>sheet3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'Lamination Tolerance Data'!$J$62:$J$81</c:f>
              <c:numCache/>
            </c:numRef>
          </c:xVal>
          <c:yVal>
            <c:numRef>
              <c:f>'Lamination Tolerance Data'!$L$62:$L$81</c:f>
              <c:numCache/>
            </c:numRef>
          </c:yVal>
          <c:smooth val="0"/>
        </c:ser>
        <c:ser>
          <c:idx val="6"/>
          <c:order val="6"/>
          <c:tx>
            <c:v>average3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'Lamination Tolerance Data'!$P$12:$P$13</c:f>
              <c:numCache/>
            </c:numRef>
          </c:xVal>
          <c:yVal>
            <c:numRef>
              <c:f>'Lamination Tolerance Data'!$Q$12:$Q$13</c:f>
              <c:numCache/>
            </c:numRef>
          </c:yVal>
          <c:smooth val="0"/>
        </c:ser>
        <c:axId val="30164390"/>
        <c:axId val="3044055"/>
      </c:scatterChart>
      <c:valAx>
        <c:axId val="3016439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autoZero"/>
        <c:crossBetween val="midCat"/>
        <c:dispUnits/>
      </c:val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1975"/>
          <c:w val="0.15525"/>
          <c:h val="0.3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4</xdr:row>
      <xdr:rowOff>9525</xdr:rowOff>
    </xdr:from>
    <xdr:to>
      <xdr:col>7</xdr:col>
      <xdr:colOff>485775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1304925" y="1628775"/>
        <a:ext cx="3371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31</xdr:row>
      <xdr:rowOff>190500</xdr:rowOff>
    </xdr:from>
    <xdr:to>
      <xdr:col>8</xdr:col>
      <xdr:colOff>523875</xdr:colOff>
      <xdr:row>46</xdr:row>
      <xdr:rowOff>180975</xdr:rowOff>
    </xdr:to>
    <xdr:graphicFrame>
      <xdr:nvGraphicFramePr>
        <xdr:cNvPr id="2" name="Chart 2"/>
        <xdr:cNvGraphicFramePr/>
      </xdr:nvGraphicFramePr>
      <xdr:xfrm>
        <a:off x="1409700" y="7067550"/>
        <a:ext cx="38957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2</xdr:row>
      <xdr:rowOff>190500</xdr:rowOff>
    </xdr:from>
    <xdr:to>
      <xdr:col>20</xdr:col>
      <xdr:colOff>352425</xdr:colOff>
      <xdr:row>24</xdr:row>
      <xdr:rowOff>190500</xdr:rowOff>
    </xdr:to>
    <xdr:graphicFrame>
      <xdr:nvGraphicFramePr>
        <xdr:cNvPr id="3" name="Chart 3"/>
        <xdr:cNvGraphicFramePr/>
      </xdr:nvGraphicFramePr>
      <xdr:xfrm>
        <a:off x="7581900" y="647700"/>
        <a:ext cx="586740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workbookViewId="0" topLeftCell="F47">
      <selection activeCell="G72" sqref="G72"/>
    </sheetView>
  </sheetViews>
  <sheetFormatPr defaultColWidth="8.8515625" defaultRowHeight="15"/>
  <cols>
    <col min="2" max="2" width="12.140625" style="0" customWidth="1"/>
    <col min="4" max="4" width="6.421875" style="0" customWidth="1"/>
    <col min="11" max="11" width="10.28125" style="0" customWidth="1"/>
    <col min="12" max="12" width="13.8515625" style="0" customWidth="1"/>
    <col min="13" max="13" width="12.421875" style="0" customWidth="1"/>
    <col min="14" max="14" width="14.421875" style="0" customWidth="1"/>
    <col min="15" max="15" width="11.7109375" style="0" customWidth="1"/>
  </cols>
  <sheetData>
    <row r="1" spans="1:10" ht="18">
      <c r="A1" s="2" t="s">
        <v>5</v>
      </c>
      <c r="J1" s="2" t="s">
        <v>16</v>
      </c>
    </row>
    <row r="2" spans="1:10" ht="18">
      <c r="A2" s="2" t="s">
        <v>4</v>
      </c>
      <c r="J2" s="2" t="s">
        <v>10</v>
      </c>
    </row>
    <row r="3" ht="15.75" thickBot="1"/>
    <row r="4" spans="1:12" ht="75.75" thickTop="1">
      <c r="A4" s="9" t="s">
        <v>0</v>
      </c>
      <c r="B4" s="11" t="s">
        <v>6</v>
      </c>
      <c r="C4" t="s">
        <v>9</v>
      </c>
      <c r="J4" s="9" t="s">
        <v>0</v>
      </c>
      <c r="K4" s="10" t="s">
        <v>14</v>
      </c>
      <c r="L4" s="1" t="s">
        <v>15</v>
      </c>
    </row>
    <row r="5" spans="1:12" ht="15">
      <c r="A5" s="4">
        <v>1</v>
      </c>
      <c r="B5" s="19">
        <v>0.0025</v>
      </c>
      <c r="J5" s="4">
        <v>1</v>
      </c>
      <c r="K5" s="5">
        <v>0.1695</v>
      </c>
      <c r="L5">
        <f>K5-0.03125</f>
        <v>0.13825</v>
      </c>
    </row>
    <row r="6" spans="1:12" ht="15">
      <c r="A6" s="4">
        <f>A5+1</f>
        <v>2</v>
      </c>
      <c r="B6" s="19">
        <v>0.001</v>
      </c>
      <c r="J6" s="4">
        <f>J5+1</f>
        <v>2</v>
      </c>
      <c r="K6" s="5">
        <v>0.169</v>
      </c>
      <c r="L6">
        <f aca="true" t="shared" si="0" ref="L6:L24">K6-0.03125</f>
        <v>0.13775</v>
      </c>
    </row>
    <row r="7" spans="1:12" ht="15">
      <c r="A7" s="4">
        <f aca="true" t="shared" si="1" ref="A7:A24">A6+1</f>
        <v>3</v>
      </c>
      <c r="B7" s="19">
        <v>0.001</v>
      </c>
      <c r="J7" s="4">
        <f aca="true" t="shared" si="2" ref="J7:J24">J6+1</f>
        <v>3</v>
      </c>
      <c r="K7" s="5">
        <v>0.169</v>
      </c>
      <c r="L7">
        <f t="shared" si="0"/>
        <v>0.13775</v>
      </c>
    </row>
    <row r="8" spans="1:12" ht="15">
      <c r="A8" s="4">
        <f t="shared" si="1"/>
        <v>4</v>
      </c>
      <c r="B8" s="19">
        <v>0.0015</v>
      </c>
      <c r="J8" s="4">
        <f t="shared" si="2"/>
        <v>4</v>
      </c>
      <c r="K8" s="5">
        <v>0.165</v>
      </c>
      <c r="L8">
        <f t="shared" si="0"/>
        <v>0.13375</v>
      </c>
    </row>
    <row r="9" spans="1:17" ht="15">
      <c r="A9" s="4">
        <f t="shared" si="1"/>
        <v>5</v>
      </c>
      <c r="B9" s="19">
        <v>0</v>
      </c>
      <c r="J9" s="4">
        <f t="shared" si="2"/>
        <v>5</v>
      </c>
      <c r="K9" s="5">
        <v>0.168</v>
      </c>
      <c r="L9">
        <f t="shared" si="0"/>
        <v>0.13675</v>
      </c>
      <c r="N9">
        <v>0</v>
      </c>
      <c r="O9" s="6">
        <f>L25</f>
        <v>0.13745000000000002</v>
      </c>
      <c r="P9">
        <v>0</v>
      </c>
      <c r="Q9" s="6">
        <f>L26</f>
        <v>0.13385826771653545</v>
      </c>
    </row>
    <row r="10" spans="1:17" ht="15">
      <c r="A10" s="4">
        <f t="shared" si="1"/>
        <v>6</v>
      </c>
      <c r="B10" s="19">
        <v>0</v>
      </c>
      <c r="J10" s="4">
        <f t="shared" si="2"/>
        <v>6</v>
      </c>
      <c r="K10" s="5">
        <v>0.168</v>
      </c>
      <c r="L10">
        <f t="shared" si="0"/>
        <v>0.13675</v>
      </c>
      <c r="N10">
        <f>J24</f>
        <v>20</v>
      </c>
      <c r="O10" s="6">
        <f>O9</f>
        <v>0.13745000000000002</v>
      </c>
      <c r="P10">
        <v>20</v>
      </c>
      <c r="Q10" s="6">
        <f>Q9</f>
        <v>0.13385826771653545</v>
      </c>
    </row>
    <row r="11" spans="1:12" ht="15">
      <c r="A11" s="4">
        <f t="shared" si="1"/>
        <v>7</v>
      </c>
      <c r="B11" s="19">
        <v>0.0005</v>
      </c>
      <c r="J11" s="4">
        <f t="shared" si="2"/>
        <v>7</v>
      </c>
      <c r="K11" s="5">
        <v>0.169</v>
      </c>
      <c r="L11">
        <f t="shared" si="0"/>
        <v>0.13775</v>
      </c>
    </row>
    <row r="12" spans="1:17" ht="15">
      <c r="A12" s="4">
        <f t="shared" si="1"/>
        <v>8</v>
      </c>
      <c r="B12" s="19">
        <v>0.001</v>
      </c>
      <c r="E12">
        <v>0</v>
      </c>
      <c r="F12" s="6">
        <f>B25</f>
        <v>0.0013250000000000002</v>
      </c>
      <c r="J12" s="4">
        <f t="shared" si="2"/>
        <v>8</v>
      </c>
      <c r="K12" s="5">
        <v>0.1685</v>
      </c>
      <c r="L12">
        <f t="shared" si="0"/>
        <v>0.13725</v>
      </c>
      <c r="N12">
        <v>0</v>
      </c>
      <c r="O12">
        <f>L54</f>
        <v>0.141</v>
      </c>
      <c r="P12">
        <v>0</v>
      </c>
      <c r="Q12">
        <f>L82</f>
        <v>0.13885</v>
      </c>
    </row>
    <row r="13" spans="1:17" ht="15">
      <c r="A13" s="4">
        <f t="shared" si="1"/>
        <v>9</v>
      </c>
      <c r="B13" s="19">
        <v>0.003</v>
      </c>
      <c r="E13">
        <f>A24</f>
        <v>20</v>
      </c>
      <c r="F13" s="6">
        <f>F12</f>
        <v>0.0013250000000000002</v>
      </c>
      <c r="J13" s="4">
        <f t="shared" si="2"/>
        <v>9</v>
      </c>
      <c r="K13" s="5">
        <v>0.169</v>
      </c>
      <c r="L13">
        <f t="shared" si="0"/>
        <v>0.13775</v>
      </c>
      <c r="N13">
        <v>20</v>
      </c>
      <c r="O13">
        <f>O12</f>
        <v>0.141</v>
      </c>
      <c r="P13">
        <v>20</v>
      </c>
      <c r="Q13">
        <f>Q12</f>
        <v>0.13885</v>
      </c>
    </row>
    <row r="14" spans="1:12" ht="15">
      <c r="A14" s="4">
        <f t="shared" si="1"/>
        <v>10</v>
      </c>
      <c r="B14" s="19">
        <v>0.0025</v>
      </c>
      <c r="J14" s="4">
        <f t="shared" si="2"/>
        <v>10</v>
      </c>
      <c r="K14" s="5">
        <v>0.169</v>
      </c>
      <c r="L14">
        <f t="shared" si="0"/>
        <v>0.13775</v>
      </c>
    </row>
    <row r="15" spans="1:12" ht="15">
      <c r="A15" s="4">
        <f t="shared" si="1"/>
        <v>11</v>
      </c>
      <c r="B15" s="19">
        <v>0.0025</v>
      </c>
      <c r="J15" s="4">
        <f t="shared" si="2"/>
        <v>11</v>
      </c>
      <c r="K15" s="5">
        <v>0.1685</v>
      </c>
      <c r="L15">
        <f t="shared" si="0"/>
        <v>0.13725</v>
      </c>
    </row>
    <row r="16" spans="1:12" ht="15">
      <c r="A16" s="4">
        <f t="shared" si="1"/>
        <v>12</v>
      </c>
      <c r="B16" s="19">
        <v>0.0025</v>
      </c>
      <c r="J16" s="4">
        <f t="shared" si="2"/>
        <v>12</v>
      </c>
      <c r="K16" s="5">
        <v>0.169</v>
      </c>
      <c r="L16">
        <f t="shared" si="0"/>
        <v>0.13775</v>
      </c>
    </row>
    <row r="17" spans="1:12" ht="15">
      <c r="A17" s="4">
        <f t="shared" si="1"/>
        <v>13</v>
      </c>
      <c r="B17" s="19">
        <v>0.0005</v>
      </c>
      <c r="J17" s="4">
        <f t="shared" si="2"/>
        <v>13</v>
      </c>
      <c r="K17" s="5">
        <v>0.169</v>
      </c>
      <c r="L17">
        <f t="shared" si="0"/>
        <v>0.13775</v>
      </c>
    </row>
    <row r="18" spans="1:12" ht="15">
      <c r="A18" s="4">
        <f t="shared" si="1"/>
        <v>14</v>
      </c>
      <c r="B18" s="19">
        <v>0.0015</v>
      </c>
      <c r="J18" s="4">
        <f t="shared" si="2"/>
        <v>14</v>
      </c>
      <c r="K18" s="5">
        <v>0.1685</v>
      </c>
      <c r="L18">
        <f t="shared" si="0"/>
        <v>0.13725</v>
      </c>
    </row>
    <row r="19" spans="1:12" ht="15">
      <c r="A19" s="4">
        <f t="shared" si="1"/>
        <v>15</v>
      </c>
      <c r="B19" s="19">
        <v>0.001</v>
      </c>
      <c r="J19" s="4">
        <f t="shared" si="2"/>
        <v>15</v>
      </c>
      <c r="K19" s="5">
        <v>0.169</v>
      </c>
      <c r="L19">
        <f t="shared" si="0"/>
        <v>0.13775</v>
      </c>
    </row>
    <row r="20" spans="1:12" ht="15">
      <c r="A20" s="4">
        <f t="shared" si="1"/>
        <v>16</v>
      </c>
      <c r="B20" s="19">
        <v>0.0007</v>
      </c>
      <c r="J20" s="4">
        <f t="shared" si="2"/>
        <v>16</v>
      </c>
      <c r="K20" s="5">
        <v>0.169</v>
      </c>
      <c r="L20">
        <f t="shared" si="0"/>
        <v>0.13775</v>
      </c>
    </row>
    <row r="21" spans="1:12" ht="15">
      <c r="A21" s="4">
        <f t="shared" si="1"/>
        <v>17</v>
      </c>
      <c r="B21" s="19">
        <v>0.0013</v>
      </c>
      <c r="J21" s="4">
        <f t="shared" si="2"/>
        <v>17</v>
      </c>
      <c r="K21" s="5">
        <v>0.1685</v>
      </c>
      <c r="L21">
        <f t="shared" si="0"/>
        <v>0.13725</v>
      </c>
    </row>
    <row r="22" spans="1:12" ht="15">
      <c r="A22" s="4">
        <f t="shared" si="1"/>
        <v>18</v>
      </c>
      <c r="B22" s="19">
        <v>0.001</v>
      </c>
      <c r="J22" s="4">
        <f t="shared" si="2"/>
        <v>18</v>
      </c>
      <c r="K22" s="5">
        <v>0.1695</v>
      </c>
      <c r="L22">
        <f t="shared" si="0"/>
        <v>0.13825</v>
      </c>
    </row>
    <row r="23" spans="1:12" ht="15">
      <c r="A23" s="4">
        <f t="shared" si="1"/>
        <v>19</v>
      </c>
      <c r="B23" s="19">
        <v>0.001</v>
      </c>
      <c r="J23" s="4">
        <f t="shared" si="2"/>
        <v>19</v>
      </c>
      <c r="K23" s="5">
        <v>0.17</v>
      </c>
      <c r="L23">
        <f t="shared" si="0"/>
        <v>0.13875</v>
      </c>
    </row>
    <row r="24" spans="1:12" ht="15.75" thickBot="1">
      <c r="A24" s="7">
        <f t="shared" si="1"/>
        <v>20</v>
      </c>
      <c r="B24" s="20">
        <v>0.0015</v>
      </c>
      <c r="J24" s="7">
        <f t="shared" si="2"/>
        <v>20</v>
      </c>
      <c r="K24" s="8">
        <v>0.169</v>
      </c>
      <c r="L24">
        <f t="shared" si="0"/>
        <v>0.13775</v>
      </c>
    </row>
    <row r="25" spans="1:13" ht="15.75" thickTop="1">
      <c r="A25" s="9" t="s">
        <v>1</v>
      </c>
      <c r="B25" s="18">
        <f>SUM(B5:B24)/20</f>
        <v>0.0013250000000000002</v>
      </c>
      <c r="J25" s="9" t="s">
        <v>1</v>
      </c>
      <c r="K25" s="26">
        <f>SUM(K5:K24)/20</f>
        <v>0.16870000000000002</v>
      </c>
      <c r="L25" s="25">
        <f>SUM(L5:L24)/20</f>
        <v>0.13745000000000002</v>
      </c>
      <c r="M25" s="6"/>
    </row>
    <row r="26" spans="1:14" ht="15">
      <c r="A26" s="14" t="s">
        <v>2</v>
      </c>
      <c r="B26" s="15">
        <f>MAX(B5:B24)</f>
        <v>0.003</v>
      </c>
      <c r="J26" s="14" t="s">
        <v>2</v>
      </c>
      <c r="K26" s="16">
        <f>MAX(K5:K24)</f>
        <v>0.17</v>
      </c>
      <c r="L26" s="24">
        <f>3.4/25.4</f>
        <v>0.13385826771653545</v>
      </c>
      <c r="M26" s="23" t="s">
        <v>11</v>
      </c>
      <c r="N26" s="23"/>
    </row>
    <row r="27" spans="1:11" ht="15">
      <c r="A27" s="14" t="s">
        <v>3</v>
      </c>
      <c r="B27" s="15">
        <f>MIN(B5:B24)</f>
        <v>0</v>
      </c>
      <c r="J27" s="14" t="s">
        <v>3</v>
      </c>
      <c r="K27" s="16">
        <f>MIN(K5:K24)</f>
        <v>0.165</v>
      </c>
    </row>
    <row r="28" spans="1:11" ht="15.75" thickBot="1">
      <c r="A28" s="12" t="s">
        <v>7</v>
      </c>
      <c r="B28" s="17">
        <f>B26-B27</f>
        <v>0.003</v>
      </c>
      <c r="J28" s="12" t="s">
        <v>7</v>
      </c>
      <c r="K28" s="13">
        <f>K26-K27</f>
        <v>0.0050000000000000044</v>
      </c>
    </row>
    <row r="29" ht="15.75" thickTop="1"/>
    <row r="30" ht="18">
      <c r="J30" s="2" t="s">
        <v>19</v>
      </c>
    </row>
    <row r="31" spans="1:10" ht="18">
      <c r="A31" s="21" t="s">
        <v>17</v>
      </c>
      <c r="J31" s="2" t="s">
        <v>10</v>
      </c>
    </row>
    <row r="32" ht="15.75" thickBot="1"/>
    <row r="33" spans="1:12" ht="75.75" thickTop="1">
      <c r="A33" s="9" t="s">
        <v>0</v>
      </c>
      <c r="B33" s="10" t="s">
        <v>8</v>
      </c>
      <c r="J33" s="9" t="s">
        <v>0</v>
      </c>
      <c r="K33" s="10" t="s">
        <v>14</v>
      </c>
      <c r="L33" s="1" t="s">
        <v>15</v>
      </c>
    </row>
    <row r="34" spans="1:12" ht="15">
      <c r="A34" s="4">
        <v>1</v>
      </c>
      <c r="B34" s="5">
        <v>0.0315</v>
      </c>
      <c r="J34" s="4">
        <v>1</v>
      </c>
      <c r="K34" s="5">
        <v>0.172</v>
      </c>
      <c r="L34">
        <f>K34-0.03125</f>
        <v>0.14075</v>
      </c>
    </row>
    <row r="35" spans="1:12" ht="15">
      <c r="A35" s="4">
        <f>A34+1</f>
        <v>2</v>
      </c>
      <c r="B35" s="5">
        <v>0.032</v>
      </c>
      <c r="J35" s="4">
        <f>J34+1</f>
        <v>2</v>
      </c>
      <c r="K35" s="5">
        <v>0.172</v>
      </c>
      <c r="L35">
        <f aca="true" t="shared" si="3" ref="L35:L53">K35-0.03125</f>
        <v>0.14075</v>
      </c>
    </row>
    <row r="36" spans="1:12" ht="15">
      <c r="A36" s="4">
        <f aca="true" t="shared" si="4" ref="A36:A47">A35+1</f>
        <v>3</v>
      </c>
      <c r="B36" s="5">
        <v>0.032</v>
      </c>
      <c r="J36" s="4">
        <f aca="true" t="shared" si="5" ref="J36:J53">J35+1</f>
        <v>3</v>
      </c>
      <c r="K36" s="5">
        <v>0.172</v>
      </c>
      <c r="L36">
        <f t="shared" si="3"/>
        <v>0.14075</v>
      </c>
    </row>
    <row r="37" spans="1:12" ht="15">
      <c r="A37" s="4">
        <f t="shared" si="4"/>
        <v>4</v>
      </c>
      <c r="B37" s="5">
        <v>0.0325</v>
      </c>
      <c r="J37" s="4">
        <f t="shared" si="5"/>
        <v>4</v>
      </c>
      <c r="K37" s="5">
        <v>0.1715</v>
      </c>
      <c r="L37">
        <f t="shared" si="3"/>
        <v>0.14025</v>
      </c>
    </row>
    <row r="38" spans="1:12" ht="15">
      <c r="A38" s="4">
        <f t="shared" si="4"/>
        <v>5</v>
      </c>
      <c r="B38" s="5">
        <v>0.0325</v>
      </c>
      <c r="D38">
        <v>1</v>
      </c>
      <c r="E38">
        <f>B48</f>
        <v>0.03185714285714285</v>
      </c>
      <c r="G38">
        <v>0</v>
      </c>
      <c r="H38" s="28">
        <f>B77</f>
        <v>0.03332500000000001</v>
      </c>
      <c r="J38" s="4">
        <f t="shared" si="5"/>
        <v>5</v>
      </c>
      <c r="K38" s="27">
        <v>0.1715</v>
      </c>
      <c r="L38">
        <f t="shared" si="3"/>
        <v>0.14025</v>
      </c>
    </row>
    <row r="39" spans="1:12" ht="15">
      <c r="A39" s="4">
        <f t="shared" si="4"/>
        <v>6</v>
      </c>
      <c r="B39" s="5">
        <v>0.0315</v>
      </c>
      <c r="D39">
        <f>A47</f>
        <v>14</v>
      </c>
      <c r="E39">
        <f>E38</f>
        <v>0.03185714285714285</v>
      </c>
      <c r="G39">
        <v>20</v>
      </c>
      <c r="H39" s="28">
        <f>H38</f>
        <v>0.03332500000000001</v>
      </c>
      <c r="J39" s="4">
        <f t="shared" si="5"/>
        <v>6</v>
      </c>
      <c r="K39" s="5">
        <v>0.1725</v>
      </c>
      <c r="L39">
        <f t="shared" si="3"/>
        <v>0.14125</v>
      </c>
    </row>
    <row r="40" spans="1:12" ht="15">
      <c r="A40" s="4">
        <f t="shared" si="4"/>
        <v>7</v>
      </c>
      <c r="B40" s="5">
        <v>0.0315</v>
      </c>
      <c r="J40" s="4">
        <f t="shared" si="5"/>
        <v>7</v>
      </c>
      <c r="K40" s="5">
        <v>0.172</v>
      </c>
      <c r="L40">
        <f t="shared" si="3"/>
        <v>0.14075</v>
      </c>
    </row>
    <row r="41" spans="1:12" ht="15">
      <c r="A41" s="4">
        <f t="shared" si="4"/>
        <v>8</v>
      </c>
      <c r="B41" s="5">
        <v>0.0315</v>
      </c>
      <c r="J41" s="4">
        <f t="shared" si="5"/>
        <v>8</v>
      </c>
      <c r="K41" s="5">
        <v>0.173</v>
      </c>
      <c r="L41">
        <f t="shared" si="3"/>
        <v>0.14175</v>
      </c>
    </row>
    <row r="42" spans="1:12" ht="15">
      <c r="A42" s="4">
        <f t="shared" si="4"/>
        <v>9</v>
      </c>
      <c r="B42" s="5">
        <v>0.0315</v>
      </c>
      <c r="D42">
        <v>1</v>
      </c>
      <c r="E42">
        <f>E48</f>
        <v>0.03125</v>
      </c>
      <c r="J42" s="4">
        <f t="shared" si="5"/>
        <v>9</v>
      </c>
      <c r="K42" s="5">
        <v>0.173</v>
      </c>
      <c r="L42">
        <f t="shared" si="3"/>
        <v>0.14175</v>
      </c>
    </row>
    <row r="43" spans="1:12" ht="15">
      <c r="A43" s="4">
        <f t="shared" si="4"/>
        <v>10</v>
      </c>
      <c r="B43" s="5">
        <v>0.0325</v>
      </c>
      <c r="D43">
        <f>A47</f>
        <v>14</v>
      </c>
      <c r="E43">
        <f>E42</f>
        <v>0.03125</v>
      </c>
      <c r="J43" s="4">
        <f t="shared" si="5"/>
        <v>10</v>
      </c>
      <c r="K43" s="5">
        <v>0.173</v>
      </c>
      <c r="L43">
        <f t="shared" si="3"/>
        <v>0.14175</v>
      </c>
    </row>
    <row r="44" spans="1:12" ht="15">
      <c r="A44" s="4">
        <f t="shared" si="4"/>
        <v>11</v>
      </c>
      <c r="B44" s="5">
        <v>0.0315</v>
      </c>
      <c r="J44" s="4">
        <f t="shared" si="5"/>
        <v>11</v>
      </c>
      <c r="K44" s="5">
        <v>0.173</v>
      </c>
      <c r="L44">
        <f t="shared" si="3"/>
        <v>0.14175</v>
      </c>
    </row>
    <row r="45" spans="1:12" ht="15">
      <c r="A45" s="4">
        <f t="shared" si="4"/>
        <v>12</v>
      </c>
      <c r="B45" s="5">
        <v>0.0315</v>
      </c>
      <c r="J45" s="4">
        <f t="shared" si="5"/>
        <v>12</v>
      </c>
      <c r="K45" s="5">
        <v>0.172</v>
      </c>
      <c r="L45">
        <f t="shared" si="3"/>
        <v>0.14075</v>
      </c>
    </row>
    <row r="46" spans="1:12" ht="15">
      <c r="A46" s="4">
        <f t="shared" si="4"/>
        <v>13</v>
      </c>
      <c r="B46" s="5">
        <v>0.0315</v>
      </c>
      <c r="J46" s="4">
        <f t="shared" si="5"/>
        <v>13</v>
      </c>
      <c r="K46" s="5">
        <v>0.172</v>
      </c>
      <c r="L46">
        <f t="shared" si="3"/>
        <v>0.14075</v>
      </c>
    </row>
    <row r="47" spans="1:12" ht="15">
      <c r="A47" s="4">
        <f t="shared" si="4"/>
        <v>14</v>
      </c>
      <c r="B47" s="5">
        <v>0.0325</v>
      </c>
      <c r="J47" s="4">
        <f t="shared" si="5"/>
        <v>14</v>
      </c>
      <c r="K47" s="5">
        <v>0.1715</v>
      </c>
      <c r="L47">
        <f t="shared" si="3"/>
        <v>0.14025</v>
      </c>
    </row>
    <row r="48" spans="1:12" ht="15">
      <c r="A48" s="14" t="s">
        <v>1</v>
      </c>
      <c r="B48" s="22">
        <f>SUM(B34:B47)/14</f>
        <v>0.03185714285714285</v>
      </c>
      <c r="C48" s="23" t="s">
        <v>12</v>
      </c>
      <c r="D48" s="23"/>
      <c r="E48" s="23">
        <v>0.03125</v>
      </c>
      <c r="J48" s="4">
        <f t="shared" si="5"/>
        <v>15</v>
      </c>
      <c r="K48" s="5">
        <v>0.1715</v>
      </c>
      <c r="L48">
        <f t="shared" si="3"/>
        <v>0.14025</v>
      </c>
    </row>
    <row r="49" spans="1:12" ht="15">
      <c r="A49" s="14" t="s">
        <v>2</v>
      </c>
      <c r="B49" s="16">
        <f>MAX(B34:B47)</f>
        <v>0.0325</v>
      </c>
      <c r="C49" s="3" t="s">
        <v>13</v>
      </c>
      <c r="D49" s="3"/>
      <c r="E49" s="3">
        <f>B48-E48</f>
        <v>0.0006071428571428478</v>
      </c>
      <c r="J49" s="4">
        <f t="shared" si="5"/>
        <v>16</v>
      </c>
      <c r="K49" s="5">
        <v>0.171</v>
      </c>
      <c r="L49">
        <f t="shared" si="3"/>
        <v>0.13975</v>
      </c>
    </row>
    <row r="50" spans="1:12" ht="15">
      <c r="A50" s="14" t="s">
        <v>3</v>
      </c>
      <c r="B50" s="16">
        <f>MIN(B34:B47)</f>
        <v>0.0315</v>
      </c>
      <c r="J50" s="4">
        <f t="shared" si="5"/>
        <v>17</v>
      </c>
      <c r="K50" s="5">
        <v>0.173</v>
      </c>
      <c r="L50">
        <f t="shared" si="3"/>
        <v>0.14175</v>
      </c>
    </row>
    <row r="51" spans="1:12" ht="15.75" thickBot="1">
      <c r="A51" s="12" t="s">
        <v>7</v>
      </c>
      <c r="B51" s="13">
        <f>B49-B50</f>
        <v>0.0010000000000000009</v>
      </c>
      <c r="J51" s="4">
        <f t="shared" si="5"/>
        <v>18</v>
      </c>
      <c r="K51" s="5">
        <v>0.1725</v>
      </c>
      <c r="L51">
        <f t="shared" si="3"/>
        <v>0.14125</v>
      </c>
    </row>
    <row r="52" spans="10:12" ht="15.75" thickTop="1">
      <c r="J52" s="4">
        <f t="shared" si="5"/>
        <v>19</v>
      </c>
      <c r="K52" s="5">
        <v>0.173</v>
      </c>
      <c r="L52">
        <f t="shared" si="3"/>
        <v>0.14175</v>
      </c>
    </row>
    <row r="53" spans="10:12" ht="15.75" thickBot="1">
      <c r="J53" s="7">
        <f t="shared" si="5"/>
        <v>20</v>
      </c>
      <c r="K53" s="5">
        <v>0.173</v>
      </c>
      <c r="L53">
        <f t="shared" si="3"/>
        <v>0.14175</v>
      </c>
    </row>
    <row r="54" spans="1:12" ht="18.75" thickTop="1">
      <c r="A54" s="21" t="s">
        <v>18</v>
      </c>
      <c r="J54" s="9" t="s">
        <v>1</v>
      </c>
      <c r="K54" s="26">
        <f>SUM(K34:K53)/20</f>
        <v>0.17225</v>
      </c>
      <c r="L54" s="25">
        <f>SUM(L34:L53)/20</f>
        <v>0.141</v>
      </c>
    </row>
    <row r="55" spans="10:14" ht="15.75" thickBot="1">
      <c r="J55" s="14" t="s">
        <v>2</v>
      </c>
      <c r="K55" s="16">
        <f>MAX(K34:K53)</f>
        <v>0.173</v>
      </c>
      <c r="L55" s="24">
        <f>3.4/25.4</f>
        <v>0.13385826771653545</v>
      </c>
      <c r="M55" s="23" t="s">
        <v>11</v>
      </c>
      <c r="N55" s="23"/>
    </row>
    <row r="56" spans="1:11" ht="30.75" thickTop="1">
      <c r="A56" s="9" t="s">
        <v>0</v>
      </c>
      <c r="B56" s="10" t="s">
        <v>8</v>
      </c>
      <c r="J56" s="14" t="s">
        <v>3</v>
      </c>
      <c r="K56" s="16">
        <f>MIN(K34:K53)</f>
        <v>0.171</v>
      </c>
    </row>
    <row r="57" spans="1:11" ht="15.75" thickBot="1">
      <c r="A57" s="4">
        <v>1</v>
      </c>
      <c r="B57" s="5">
        <v>0.035</v>
      </c>
      <c r="J57" s="12" t="s">
        <v>7</v>
      </c>
      <c r="K57" s="13">
        <f>K55-K56</f>
        <v>0.001999999999999974</v>
      </c>
    </row>
    <row r="58" spans="1:2" ht="15.75" thickTop="1">
      <c r="A58" s="4">
        <f>A57+1</f>
        <v>2</v>
      </c>
      <c r="B58" s="5">
        <v>0.034</v>
      </c>
    </row>
    <row r="59" spans="1:10" ht="18">
      <c r="A59" s="4">
        <f aca="true" t="shared" si="6" ref="A59:A76">A58+1</f>
        <v>3</v>
      </c>
      <c r="B59" s="5">
        <v>0.034</v>
      </c>
      <c r="J59" s="2" t="s">
        <v>19</v>
      </c>
    </row>
    <row r="60" spans="1:10" ht="18.75" thickBot="1">
      <c r="A60" s="4">
        <f t="shared" si="6"/>
        <v>4</v>
      </c>
      <c r="B60" s="5">
        <v>0.034</v>
      </c>
      <c r="J60" s="2" t="s">
        <v>10</v>
      </c>
    </row>
    <row r="61" spans="1:12" ht="75.75" thickTop="1">
      <c r="A61" s="4">
        <f t="shared" si="6"/>
        <v>5</v>
      </c>
      <c r="B61" s="5">
        <v>0.033</v>
      </c>
      <c r="J61" s="9" t="s">
        <v>0</v>
      </c>
      <c r="K61" s="10" t="s">
        <v>14</v>
      </c>
      <c r="L61" s="1" t="s">
        <v>15</v>
      </c>
    </row>
    <row r="62" spans="1:12" ht="15">
      <c r="A62" s="4">
        <f t="shared" si="6"/>
        <v>6</v>
      </c>
      <c r="B62" s="5">
        <v>0.0335</v>
      </c>
      <c r="J62" s="4">
        <v>1</v>
      </c>
      <c r="K62" s="5">
        <v>0.17</v>
      </c>
      <c r="L62">
        <f>K62-0.03125</f>
        <v>0.13875</v>
      </c>
    </row>
    <row r="63" spans="1:12" ht="15">
      <c r="A63" s="4">
        <f t="shared" si="6"/>
        <v>7</v>
      </c>
      <c r="B63" s="5">
        <v>0.033</v>
      </c>
      <c r="J63" s="4">
        <f>J62+1</f>
        <v>2</v>
      </c>
      <c r="K63" s="5">
        <v>0.171</v>
      </c>
      <c r="L63">
        <f aca="true" t="shared" si="7" ref="L63:L81">K63-0.03125</f>
        <v>0.13975</v>
      </c>
    </row>
    <row r="64" spans="1:12" ht="15">
      <c r="A64" s="4">
        <f t="shared" si="6"/>
        <v>8</v>
      </c>
      <c r="B64" s="5">
        <v>0.033</v>
      </c>
      <c r="J64" s="4">
        <f aca="true" t="shared" si="8" ref="J64:J81">J63+1</f>
        <v>3</v>
      </c>
      <c r="K64" s="5">
        <v>0.17</v>
      </c>
      <c r="L64">
        <f t="shared" si="7"/>
        <v>0.13875</v>
      </c>
    </row>
    <row r="65" spans="1:12" ht="15">
      <c r="A65" s="4">
        <f t="shared" si="6"/>
        <v>9</v>
      </c>
      <c r="B65" s="5">
        <v>0.0335</v>
      </c>
      <c r="J65" s="4">
        <f t="shared" si="8"/>
        <v>4</v>
      </c>
      <c r="K65" s="5">
        <v>0.171</v>
      </c>
      <c r="L65">
        <f t="shared" si="7"/>
        <v>0.13975</v>
      </c>
    </row>
    <row r="66" spans="1:12" ht="15">
      <c r="A66" s="4">
        <f t="shared" si="6"/>
        <v>10</v>
      </c>
      <c r="B66" s="5">
        <v>0.033</v>
      </c>
      <c r="J66" s="4">
        <f t="shared" si="8"/>
        <v>5</v>
      </c>
      <c r="K66" s="27">
        <v>0.171</v>
      </c>
      <c r="L66">
        <f t="shared" si="7"/>
        <v>0.13975</v>
      </c>
    </row>
    <row r="67" spans="1:12" ht="15">
      <c r="A67" s="4">
        <f t="shared" si="6"/>
        <v>11</v>
      </c>
      <c r="B67" s="5">
        <v>0.033</v>
      </c>
      <c r="J67" s="4">
        <f t="shared" si="8"/>
        <v>6</v>
      </c>
      <c r="K67" s="5">
        <v>0.171</v>
      </c>
      <c r="L67">
        <f t="shared" si="7"/>
        <v>0.13975</v>
      </c>
    </row>
    <row r="68" spans="1:12" ht="15">
      <c r="A68" s="4">
        <f t="shared" si="6"/>
        <v>12</v>
      </c>
      <c r="B68" s="5">
        <v>0.033</v>
      </c>
      <c r="J68" s="4">
        <f t="shared" si="8"/>
        <v>7</v>
      </c>
      <c r="K68" s="5">
        <v>0.17</v>
      </c>
      <c r="L68">
        <f t="shared" si="7"/>
        <v>0.13875</v>
      </c>
    </row>
    <row r="69" spans="1:12" ht="15">
      <c r="A69" s="4">
        <f t="shared" si="6"/>
        <v>13</v>
      </c>
      <c r="B69" s="5">
        <v>0.0325</v>
      </c>
      <c r="J69" s="4">
        <f t="shared" si="8"/>
        <v>8</v>
      </c>
      <c r="K69" s="5">
        <v>0.172</v>
      </c>
      <c r="L69">
        <f t="shared" si="7"/>
        <v>0.14075</v>
      </c>
    </row>
    <row r="70" spans="1:12" ht="15">
      <c r="A70" s="4">
        <f t="shared" si="6"/>
        <v>14</v>
      </c>
      <c r="B70" s="5">
        <v>0.033</v>
      </c>
      <c r="J70" s="4">
        <f t="shared" si="8"/>
        <v>9</v>
      </c>
      <c r="K70" s="5">
        <v>0.17</v>
      </c>
      <c r="L70">
        <f t="shared" si="7"/>
        <v>0.13875</v>
      </c>
    </row>
    <row r="71" spans="1:12" ht="15">
      <c r="A71" s="4">
        <f t="shared" si="6"/>
        <v>15</v>
      </c>
      <c r="B71" s="29">
        <v>0.033</v>
      </c>
      <c r="J71" s="4">
        <f t="shared" si="8"/>
        <v>10</v>
      </c>
      <c r="K71" s="5">
        <v>0.17</v>
      </c>
      <c r="L71">
        <f t="shared" si="7"/>
        <v>0.13875</v>
      </c>
    </row>
    <row r="72" spans="1:12" ht="15">
      <c r="A72" s="4">
        <f t="shared" si="6"/>
        <v>16</v>
      </c>
      <c r="B72" s="29">
        <v>0.033</v>
      </c>
      <c r="J72" s="4">
        <f t="shared" si="8"/>
        <v>11</v>
      </c>
      <c r="K72" s="5">
        <v>0.17</v>
      </c>
      <c r="L72">
        <f t="shared" si="7"/>
        <v>0.13875</v>
      </c>
    </row>
    <row r="73" spans="1:12" ht="15">
      <c r="A73" s="4">
        <f t="shared" si="6"/>
        <v>17</v>
      </c>
      <c r="B73" s="29">
        <v>0.034</v>
      </c>
      <c r="J73" s="4">
        <f t="shared" si="8"/>
        <v>12</v>
      </c>
      <c r="K73" s="5">
        <v>0.17</v>
      </c>
      <c r="L73">
        <f t="shared" si="7"/>
        <v>0.13875</v>
      </c>
    </row>
    <row r="74" spans="1:12" ht="15">
      <c r="A74" s="4">
        <f t="shared" si="6"/>
        <v>18</v>
      </c>
      <c r="B74" s="5">
        <v>0.0335</v>
      </c>
      <c r="J74" s="4">
        <f t="shared" si="8"/>
        <v>13</v>
      </c>
      <c r="K74" s="5">
        <v>0.1695</v>
      </c>
      <c r="L74">
        <f t="shared" si="7"/>
        <v>0.13825</v>
      </c>
    </row>
    <row r="75" spans="1:12" ht="15">
      <c r="A75" s="4">
        <f t="shared" si="6"/>
        <v>19</v>
      </c>
      <c r="B75" s="5">
        <v>0.0325</v>
      </c>
      <c r="J75" s="4">
        <f t="shared" si="8"/>
        <v>14</v>
      </c>
      <c r="K75" s="5">
        <v>0.17</v>
      </c>
      <c r="L75">
        <f t="shared" si="7"/>
        <v>0.13875</v>
      </c>
    </row>
    <row r="76" spans="1:12" ht="15">
      <c r="A76" s="4">
        <f t="shared" si="6"/>
        <v>20</v>
      </c>
      <c r="B76" s="5">
        <v>0.033</v>
      </c>
      <c r="J76" s="4">
        <f t="shared" si="8"/>
        <v>15</v>
      </c>
      <c r="K76" s="5">
        <v>0.17</v>
      </c>
      <c r="L76">
        <f t="shared" si="7"/>
        <v>0.13875</v>
      </c>
    </row>
    <row r="77" spans="1:12" ht="15">
      <c r="A77" s="14" t="s">
        <v>1</v>
      </c>
      <c r="B77" s="22">
        <f>SUM(B57:B76)/20</f>
        <v>0.03332500000000001</v>
      </c>
      <c r="J77" s="4">
        <f t="shared" si="8"/>
        <v>16</v>
      </c>
      <c r="K77" s="5">
        <v>0.1695</v>
      </c>
      <c r="L77">
        <f t="shared" si="7"/>
        <v>0.13825</v>
      </c>
    </row>
    <row r="78" spans="1:12" ht="15">
      <c r="A78" s="14" t="s">
        <v>2</v>
      </c>
      <c r="B78" s="16">
        <f>MAX(B57:B76)</f>
        <v>0.035</v>
      </c>
      <c r="J78" s="4">
        <f t="shared" si="8"/>
        <v>17</v>
      </c>
      <c r="K78" s="5">
        <v>0.169</v>
      </c>
      <c r="L78">
        <f t="shared" si="7"/>
        <v>0.13775</v>
      </c>
    </row>
    <row r="79" spans="1:12" ht="15">
      <c r="A79" s="14" t="s">
        <v>3</v>
      </c>
      <c r="B79" s="16">
        <f>MIN(B57:B76)</f>
        <v>0.0325</v>
      </c>
      <c r="J79" s="4">
        <f t="shared" si="8"/>
        <v>18</v>
      </c>
      <c r="K79" s="5">
        <v>0.17</v>
      </c>
      <c r="L79">
        <f t="shared" si="7"/>
        <v>0.13875</v>
      </c>
    </row>
    <row r="80" spans="1:12" ht="15.75" thickBot="1">
      <c r="A80" s="12" t="s">
        <v>7</v>
      </c>
      <c r="B80" s="13">
        <f>B78-B79</f>
        <v>0.0025000000000000022</v>
      </c>
      <c r="J80" s="4">
        <f t="shared" si="8"/>
        <v>19</v>
      </c>
      <c r="K80" s="5">
        <v>0.17</v>
      </c>
      <c r="L80">
        <f t="shared" si="7"/>
        <v>0.13875</v>
      </c>
    </row>
    <row r="81" spans="10:12" ht="16.5" thickBot="1" thickTop="1">
      <c r="J81" s="7">
        <f t="shared" si="8"/>
        <v>20</v>
      </c>
      <c r="K81" s="5">
        <v>0.168</v>
      </c>
      <c r="L81">
        <f t="shared" si="7"/>
        <v>0.13675</v>
      </c>
    </row>
    <row r="82" spans="10:12" ht="15.75" thickTop="1">
      <c r="J82" s="9" t="s">
        <v>1</v>
      </c>
      <c r="K82" s="26">
        <f>SUM(K62:K81)/20</f>
        <v>0.1701</v>
      </c>
      <c r="L82" s="25">
        <f>SUM(L62:L81)/20</f>
        <v>0.13885</v>
      </c>
    </row>
    <row r="83" spans="10:14" ht="15">
      <c r="J83" s="14" t="s">
        <v>2</v>
      </c>
      <c r="K83" s="16">
        <f>MAX(K62:K81)</f>
        <v>0.172</v>
      </c>
      <c r="L83" s="24">
        <f>3.4/25.4</f>
        <v>0.13385826771653545</v>
      </c>
      <c r="M83" s="23" t="s">
        <v>11</v>
      </c>
      <c r="N83" s="23"/>
    </row>
    <row r="84" spans="10:11" ht="15">
      <c r="J84" s="14" t="s">
        <v>3</v>
      </c>
      <c r="K84" s="16">
        <f>MIN(K62:K81)</f>
        <v>0.168</v>
      </c>
    </row>
    <row r="85" spans="10:11" ht="15.75" thickBot="1">
      <c r="J85" s="12" t="s">
        <v>7</v>
      </c>
      <c r="K85" s="13">
        <f>K83-K84</f>
        <v>0.003999999999999976</v>
      </c>
    </row>
    <row r="86" ht="15.75" thickTop="1"/>
  </sheetData>
  <printOptions/>
  <pageMargins left="0.7" right="0.7" top="0.75" bottom="0.75" header="0.3" footer="0.3"/>
  <pageSetup fitToHeight="2" fitToWidth="1" horizontalDpi="600" verticalDpi="600" orientation="portrait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N25" sqref="N25:V33"/>
    </sheetView>
  </sheetViews>
  <sheetFormatPr defaultColWidth="8.8515625" defaultRowHeight="15"/>
  <cols>
    <col min="1" max="1" width="16.28125" style="0" customWidth="1"/>
    <col min="2" max="2" width="15.00390625" style="0" customWidth="1"/>
    <col min="3" max="3" width="14.421875" style="0" customWidth="1"/>
    <col min="4" max="4" width="22.8515625" style="0" customWidth="1"/>
    <col min="12" max="12" width="13.421875" style="0" customWidth="1"/>
    <col min="14" max="14" width="12.7109375" style="0" customWidth="1"/>
    <col min="16" max="16" width="11.28125" style="0" customWidth="1"/>
  </cols>
  <sheetData>
    <row r="67" ht="18.75" customHeight="1"/>
  </sheetData>
  <printOptions/>
  <pageMargins left="1" right="0.7" top="0" bottom="0" header="0" footer="0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Science Associates,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wcrahen</dc:creator>
  <cp:keywords/>
  <dc:description/>
  <cp:lastModifiedBy>Office 2004 Test Drive User</cp:lastModifiedBy>
  <cp:lastPrinted>2008-12-12T13:33:43Z</cp:lastPrinted>
  <dcterms:created xsi:type="dcterms:W3CDTF">2008-09-30T19:37:03Z</dcterms:created>
  <dcterms:modified xsi:type="dcterms:W3CDTF">2008-12-12T13:34:05Z</dcterms:modified>
  <cp:category/>
  <cp:version/>
  <cp:contentType/>
  <cp:contentStatus/>
</cp:coreProperties>
</file>