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9545" windowHeight="11640" tabRatio="752"/>
  </bookViews>
  <sheets>
    <sheet name="Mechanical" sheetId="2" r:id="rId1"/>
  </sheets>
  <definedNames>
    <definedName name="A">#REF!</definedName>
    <definedName name="P_H">#REF!</definedName>
    <definedName name="_xlnm.Print_Area" localSheetId="0">Mechanical!$A$1:$K$29</definedName>
    <definedName name="Print_Area_MI">#REF!</definedName>
    <definedName name="_xlnm.Print_Titles" localSheetId="0">Mechanical!$1:$7</definedName>
  </definedNames>
  <calcPr calcId="125725" iterate="1" iterateCount="1"/>
</workbook>
</file>

<file path=xl/calcChain.xml><?xml version="1.0" encoding="utf-8"?>
<calcChain xmlns="http://schemas.openxmlformats.org/spreadsheetml/2006/main">
  <c r="I19" i="2"/>
  <c r="G19"/>
  <c r="E19"/>
  <c r="G18"/>
  <c r="G17"/>
  <c r="I18"/>
  <c r="E18"/>
  <c r="I17"/>
  <c r="E17"/>
  <c r="E9"/>
  <c r="J19" l="1"/>
  <c r="H9"/>
  <c r="J9" s="1"/>
  <c r="J18"/>
  <c r="J17"/>
  <c r="I14" l="1"/>
  <c r="G14"/>
  <c r="E14"/>
  <c r="I12"/>
  <c r="G12"/>
  <c r="E12"/>
  <c r="I10"/>
  <c r="G10"/>
  <c r="E10"/>
  <c r="I13"/>
  <c r="I16"/>
  <c r="G16"/>
  <c r="J16" s="1"/>
  <c r="E16"/>
  <c r="G13"/>
  <c r="E13"/>
  <c r="L29"/>
  <c r="I21"/>
  <c r="G21"/>
  <c r="E21"/>
  <c r="I15"/>
  <c r="I22" s="1"/>
  <c r="G15"/>
  <c r="G22" s="1"/>
  <c r="E15"/>
  <c r="E22" s="1"/>
  <c r="I11"/>
  <c r="G11"/>
  <c r="E11"/>
  <c r="J21"/>
  <c r="J14" l="1"/>
  <c r="J12"/>
  <c r="J10"/>
  <c r="I25"/>
  <c r="E23"/>
  <c r="J23" s="1"/>
  <c r="J11"/>
  <c r="G24"/>
  <c r="J24" s="1"/>
  <c r="J15"/>
  <c r="J13"/>
  <c r="J22" l="1"/>
  <c r="J25" s="1"/>
  <c r="J26" s="1"/>
  <c r="J27" s="1"/>
  <c r="J28" s="1"/>
  <c r="J29" s="1"/>
  <c r="G25"/>
  <c r="E25"/>
</calcChain>
</file>

<file path=xl/sharedStrings.xml><?xml version="1.0" encoding="utf-8"?>
<sst xmlns="http://schemas.openxmlformats.org/spreadsheetml/2006/main" count="69" uniqueCount="41">
  <si>
    <t xml:space="preserve"> SURA/TJNAF CONSTRUCTION-PLANT ENGINEERING</t>
  </si>
  <si>
    <t xml:space="preserve"> </t>
  </si>
  <si>
    <t xml:space="preserve">  </t>
  </si>
  <si>
    <t xml:space="preserve"> MATERIAL AND LABOR COST ESTIMATE </t>
  </si>
  <si>
    <t>MATERIAL</t>
  </si>
  <si>
    <t>LABOR</t>
  </si>
  <si>
    <t>EQUIPMENT</t>
  </si>
  <si>
    <t>TOTAL</t>
  </si>
  <si>
    <t>ITEMS</t>
  </si>
  <si>
    <t>QUANTITY</t>
  </si>
  <si>
    <t>UNIT</t>
  </si>
  <si>
    <t>COST</t>
  </si>
  <si>
    <t>REMARKS</t>
  </si>
  <si>
    <t>SALES TAX</t>
  </si>
  <si>
    <t>%</t>
  </si>
  <si>
    <t>LABOR BURDEN</t>
  </si>
  <si>
    <t>SUBTOTAL</t>
  </si>
  <si>
    <t>OVERHEAD (Sub)</t>
  </si>
  <si>
    <t>PROFIT (Sub)</t>
  </si>
  <si>
    <t>PREPARED BY: R. BARTEK</t>
  </si>
  <si>
    <t>HALL D FDC CLEANROO BLUE CRAB ROAD WAREHOUSE</t>
  </si>
  <si>
    <t>PROJECT:  BLUE CRAB ROAD WAREHOUSE CLEANROOM</t>
  </si>
  <si>
    <t>Clean Room Test and Balance</t>
  </si>
  <si>
    <t>Clean Room Certification</t>
  </si>
  <si>
    <t>Lot</t>
  </si>
  <si>
    <t>Hrs</t>
  </si>
  <si>
    <t>Building Permits</t>
  </si>
  <si>
    <t xml:space="preserve">Clean Room Factory Design </t>
  </si>
  <si>
    <t>Clean Room Factory Assembly</t>
  </si>
  <si>
    <t>Clean Room Shipment</t>
  </si>
  <si>
    <t xml:space="preserve">Clean Room Field Assembly </t>
  </si>
  <si>
    <t>Clean Room  Start-up</t>
  </si>
  <si>
    <t>Waste Services</t>
  </si>
  <si>
    <t>Security Services</t>
  </si>
  <si>
    <t>Misc. Services</t>
  </si>
  <si>
    <t>Fee Rate</t>
  </si>
  <si>
    <t>Estimated Value</t>
  </si>
  <si>
    <t>State Surcharge</t>
  </si>
  <si>
    <t>Based upon an estimated cost of $250,000 total broken down</t>
  </si>
  <si>
    <t>Hr</t>
  </si>
  <si>
    <t>Based upon an estimated cost of $250,000 total broken down($125.00 per sqr. Ft.)</t>
  </si>
</sst>
</file>

<file path=xl/styles.xml><?xml version="1.0" encoding="utf-8"?>
<styleSheet xmlns="http://schemas.openxmlformats.org/spreadsheetml/2006/main">
  <numFmts count="5">
    <numFmt numFmtId="164" formatCode="General_)"/>
    <numFmt numFmtId="165" formatCode="0_)"/>
    <numFmt numFmtId="166" formatCode="0.00_)"/>
    <numFmt numFmtId="167" formatCode="&quot;$&quot;#,##0"/>
    <numFmt numFmtId="168" formatCode="[$-409]mmmm\ d\,\ yyyy;@"/>
  </numFmts>
  <fonts count="4"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164" fontId="0" fillId="0" borderId="0"/>
  </cellStyleXfs>
  <cellXfs count="57">
    <xf numFmtId="164" fontId="0" fillId="0" borderId="0" xfId="0"/>
    <xf numFmtId="164" fontId="1" fillId="0" borderId="0" xfId="0" applyFont="1" applyFill="1" applyBorder="1" applyAlignment="1" applyProtection="1">
      <alignment horizontal="left"/>
    </xf>
    <xf numFmtId="164" fontId="1" fillId="0" borderId="0" xfId="0" applyFont="1" applyFill="1" applyBorder="1"/>
    <xf numFmtId="168" fontId="1" fillId="0" borderId="0" xfId="0" quotePrefix="1" applyNumberFormat="1" applyFont="1" applyFill="1" applyBorder="1" applyAlignment="1" applyProtection="1">
      <alignment horizontal="left"/>
    </xf>
    <xf numFmtId="164" fontId="1" fillId="3" borderId="0" xfId="0" applyFont="1" applyFill="1" applyBorder="1"/>
    <xf numFmtId="164" fontId="1" fillId="0" borderId="0" xfId="0" applyFont="1" applyFill="1" applyBorder="1" applyAlignment="1">
      <alignment horizontal="center"/>
    </xf>
    <xf numFmtId="164" fontId="3" fillId="0" borderId="3" xfId="0" applyFont="1" applyFill="1" applyBorder="1"/>
    <xf numFmtId="164" fontId="3" fillId="0" borderId="1" xfId="0" applyFont="1" applyFill="1" applyBorder="1"/>
    <xf numFmtId="164" fontId="3" fillId="0" borderId="4" xfId="0" applyFont="1" applyFill="1" applyBorder="1" applyAlignment="1" applyProtection="1">
      <alignment horizontal="centerContinuous"/>
    </xf>
    <xf numFmtId="164" fontId="3" fillId="0" borderId="4" xfId="0" applyFont="1" applyFill="1" applyBorder="1" applyAlignment="1">
      <alignment horizontal="centerContinuous"/>
    </xf>
    <xf numFmtId="164" fontId="3" fillId="0" borderId="3" xfId="0" applyFont="1" applyFill="1" applyBorder="1" applyAlignment="1" applyProtection="1">
      <alignment horizontal="centerContinuous"/>
    </xf>
    <xf numFmtId="164" fontId="3" fillId="0" borderId="1" xfId="0" applyFont="1" applyFill="1" applyBorder="1" applyAlignment="1" applyProtection="1">
      <alignment horizontal="center"/>
    </xf>
    <xf numFmtId="164" fontId="3" fillId="0" borderId="4" xfId="0" applyFont="1" applyFill="1" applyBorder="1"/>
    <xf numFmtId="164" fontId="3" fillId="0" borderId="5" xfId="0" applyFont="1" applyFill="1" applyBorder="1"/>
    <xf numFmtId="164" fontId="3" fillId="0" borderId="6" xfId="0" applyFont="1" applyFill="1" applyBorder="1" applyAlignment="1" applyProtection="1">
      <alignment horizontal="left"/>
    </xf>
    <xf numFmtId="164" fontId="3" fillId="0" borderId="7" xfId="0" applyFont="1" applyFill="1" applyBorder="1" applyAlignment="1" applyProtection="1">
      <alignment horizontal="center"/>
    </xf>
    <xf numFmtId="164" fontId="3" fillId="0" borderId="7" xfId="0" quotePrefix="1" applyFont="1" applyFill="1" applyBorder="1" applyAlignment="1" applyProtection="1">
      <alignment horizontal="center"/>
    </xf>
    <xf numFmtId="164" fontId="3" fillId="0" borderId="8" xfId="0" applyFont="1" applyFill="1" applyBorder="1" applyAlignment="1" applyProtection="1">
      <alignment horizontal="center"/>
    </xf>
    <xf numFmtId="164" fontId="3" fillId="0" borderId="9" xfId="0" applyFont="1" applyFill="1" applyBorder="1" applyAlignment="1" applyProtection="1">
      <alignment horizontal="left"/>
    </xf>
    <xf numFmtId="164" fontId="3" fillId="0" borderId="10" xfId="0" applyFont="1" applyFill="1" applyBorder="1"/>
    <xf numFmtId="164" fontId="3" fillId="2" borderId="2" xfId="0" applyFont="1" applyFill="1" applyBorder="1" applyAlignment="1" applyProtection="1">
      <alignment horizontal="left"/>
    </xf>
    <xf numFmtId="166" fontId="3" fillId="2" borderId="2" xfId="0" applyNumberFormat="1" applyFont="1" applyFill="1" applyBorder="1" applyProtection="1"/>
    <xf numFmtId="166" fontId="3" fillId="2" borderId="11" xfId="0" applyNumberFormat="1" applyFont="1" applyFill="1" applyBorder="1" applyProtection="1"/>
    <xf numFmtId="164" fontId="3" fillId="2" borderId="2" xfId="0" applyFont="1" applyFill="1" applyBorder="1"/>
    <xf numFmtId="164" fontId="3" fillId="2" borderId="5" xfId="0" applyFont="1" applyFill="1" applyBorder="1"/>
    <xf numFmtId="164" fontId="3" fillId="2" borderId="7" xfId="0" applyFont="1" applyFill="1" applyBorder="1" applyAlignment="1" applyProtection="1">
      <alignment horizontal="left"/>
    </xf>
    <xf numFmtId="164" fontId="3" fillId="2" borderId="7" xfId="0" applyFont="1" applyFill="1" applyBorder="1" applyProtection="1"/>
    <xf numFmtId="166" fontId="3" fillId="2" borderId="7" xfId="0" applyNumberFormat="1" applyFont="1" applyFill="1" applyBorder="1" applyProtection="1"/>
    <xf numFmtId="166" fontId="3" fillId="2" borderId="13" xfId="0" applyNumberFormat="1" applyFont="1" applyFill="1" applyBorder="1" applyProtection="1"/>
    <xf numFmtId="164" fontId="3" fillId="2" borderId="14" xfId="0" applyFont="1" applyFill="1" applyBorder="1"/>
    <xf numFmtId="165" fontId="3" fillId="2" borderId="2" xfId="0" applyNumberFormat="1" applyFont="1" applyFill="1" applyBorder="1" applyProtection="1"/>
    <xf numFmtId="164" fontId="3" fillId="2" borderId="12" xfId="0" applyFont="1" applyFill="1" applyBorder="1" applyAlignment="1" applyProtection="1">
      <alignment horizontal="left"/>
    </xf>
    <xf numFmtId="164" fontId="3" fillId="2" borderId="2" xfId="0" applyFont="1" applyFill="1" applyBorder="1" applyAlignment="1" applyProtection="1">
      <alignment horizontal="left" vertical="top" wrapText="1"/>
    </xf>
    <xf numFmtId="165" fontId="3" fillId="2" borderId="2" xfId="0" applyNumberFormat="1" applyFont="1" applyFill="1" applyBorder="1" applyAlignment="1" applyProtection="1">
      <alignment horizontal="center" vertical="top" wrapText="1"/>
    </xf>
    <xf numFmtId="164" fontId="3" fillId="2" borderId="2" xfId="0" applyFont="1" applyFill="1" applyBorder="1" applyAlignment="1">
      <alignment horizontal="center" vertical="top" wrapText="1"/>
    </xf>
    <xf numFmtId="166" fontId="3" fillId="2" borderId="2" xfId="0" applyNumberFormat="1" applyFont="1" applyFill="1" applyBorder="1" applyAlignment="1" applyProtection="1">
      <alignment vertical="top" wrapText="1"/>
    </xf>
    <xf numFmtId="166" fontId="3" fillId="2" borderId="11" xfId="0" applyNumberFormat="1" applyFont="1" applyFill="1" applyBorder="1" applyAlignment="1" applyProtection="1">
      <alignment vertical="top" wrapText="1"/>
    </xf>
    <xf numFmtId="164" fontId="3" fillId="2" borderId="12" xfId="0" applyFont="1" applyFill="1" applyBorder="1" applyAlignment="1">
      <alignment vertical="top" wrapText="1"/>
    </xf>
    <xf numFmtId="164" fontId="1" fillId="0" borderId="0" xfId="0" applyFont="1" applyFill="1" applyBorder="1" applyAlignment="1">
      <alignment vertical="top" wrapText="1"/>
    </xf>
    <xf numFmtId="164" fontId="3" fillId="2" borderId="2" xfId="0" applyFont="1" applyFill="1" applyBorder="1" applyAlignment="1">
      <alignment vertical="top" wrapText="1"/>
    </xf>
    <xf numFmtId="164" fontId="3" fillId="2" borderId="2" xfId="0" applyFont="1" applyFill="1" applyBorder="1" applyAlignment="1" applyProtection="1">
      <alignment vertical="top" wrapText="1"/>
    </xf>
    <xf numFmtId="167" fontId="3" fillId="2" borderId="2" xfId="0" applyNumberFormat="1" applyFont="1" applyFill="1" applyBorder="1" applyAlignment="1" applyProtection="1">
      <alignment vertical="top" wrapText="1"/>
    </xf>
    <xf numFmtId="164" fontId="2" fillId="0" borderId="0" xfId="0" applyFont="1" applyFill="1" applyBorder="1" applyAlignment="1" applyProtection="1">
      <alignment horizontal="center"/>
    </xf>
    <xf numFmtId="164" fontId="0" fillId="0" borderId="0" xfId="0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3" fillId="0" borderId="15" xfId="0" applyFont="1" applyFill="1" applyBorder="1" applyAlignment="1" applyProtection="1">
      <alignment horizontal="left"/>
    </xf>
    <xf numFmtId="164" fontId="3" fillId="0" borderId="1" xfId="0" quotePrefix="1" applyFont="1" applyFill="1" applyBorder="1" applyAlignment="1" applyProtection="1">
      <alignment horizontal="center"/>
    </xf>
    <xf numFmtId="164" fontId="3" fillId="0" borderId="16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left"/>
    </xf>
    <xf numFmtId="164" fontId="3" fillId="0" borderId="17" xfId="0" applyFont="1" applyFill="1" applyBorder="1"/>
    <xf numFmtId="164" fontId="3" fillId="0" borderId="1" xfId="0" applyFont="1" applyFill="1" applyBorder="1" applyAlignment="1" applyProtection="1">
      <alignment horizontal="center" wrapText="1"/>
    </xf>
    <xf numFmtId="2" fontId="3" fillId="0" borderId="1" xfId="0" applyNumberFormat="1" applyFont="1" applyFill="1" applyBorder="1" applyAlignment="1" applyProtection="1">
      <alignment horizontal="center"/>
    </xf>
    <xf numFmtId="10" fontId="3" fillId="0" borderId="1" xfId="0" quotePrefix="1" applyNumberFormat="1" applyFont="1" applyFill="1" applyBorder="1" applyAlignment="1" applyProtection="1">
      <alignment horizontal="center"/>
    </xf>
    <xf numFmtId="2" fontId="3" fillId="0" borderId="16" xfId="0" applyNumberFormat="1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horizontal="left"/>
    </xf>
    <xf numFmtId="164" fontId="0" fillId="0" borderId="0" xfId="0" applyAlignment="1"/>
    <xf numFmtId="2" fontId="3" fillId="2" borderId="2" xfId="0" applyNumberFormat="1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>
      <selection activeCell="N11" sqref="N11"/>
    </sheetView>
  </sheetViews>
  <sheetFormatPr defaultColWidth="9.6640625" defaultRowHeight="12.75"/>
  <cols>
    <col min="1" max="1" width="43.6640625" style="2" customWidth="1"/>
    <col min="2" max="2" width="10.6640625" style="2" customWidth="1"/>
    <col min="3" max="3" width="5.6640625" style="2" customWidth="1"/>
    <col min="4" max="4" width="10.1640625" style="2" bestFit="1" customWidth="1"/>
    <col min="5" max="5" width="11.5" style="2" bestFit="1" customWidth="1"/>
    <col min="6" max="6" width="10.1640625" style="2" bestFit="1" customWidth="1"/>
    <col min="7" max="7" width="11.5" style="2" bestFit="1" customWidth="1"/>
    <col min="8" max="8" width="9.6640625" style="2"/>
    <col min="9" max="9" width="13.5" style="2" customWidth="1"/>
    <col min="10" max="10" width="11.5" style="2" customWidth="1"/>
    <col min="11" max="11" width="41.5" style="2" customWidth="1"/>
    <col min="12" max="12" width="0.83203125" style="2" customWidth="1"/>
    <col min="13" max="16384" width="9.6640625" style="2"/>
  </cols>
  <sheetData>
    <row r="1" spans="1:256">
      <c r="B1" s="42" t="s">
        <v>0</v>
      </c>
      <c r="C1" s="43"/>
      <c r="D1" s="43"/>
      <c r="E1" s="43"/>
      <c r="F1" s="43"/>
      <c r="G1" s="43"/>
      <c r="H1" s="43"/>
      <c r="I1" s="43"/>
      <c r="J1" s="5"/>
      <c r="K1" s="3">
        <v>40340</v>
      </c>
      <c r="Z1" s="1"/>
      <c r="AD1" s="1"/>
    </row>
    <row r="2" spans="1:256">
      <c r="A2" s="1" t="s">
        <v>19</v>
      </c>
      <c r="B2" s="44" t="s">
        <v>20</v>
      </c>
      <c r="C2" s="43"/>
      <c r="D2" s="43"/>
      <c r="E2" s="43"/>
      <c r="F2" s="43"/>
      <c r="G2" s="43"/>
      <c r="H2" s="43"/>
      <c r="I2" s="43"/>
      <c r="J2" s="43"/>
      <c r="L2" s="1" t="s">
        <v>1</v>
      </c>
      <c r="Z2" s="1"/>
      <c r="AA2" s="1"/>
      <c r="AC2" s="1"/>
      <c r="AD2" s="1"/>
    </row>
    <row r="3" spans="1:256">
      <c r="A3" s="1" t="s">
        <v>2</v>
      </c>
      <c r="B3" s="42" t="s">
        <v>3</v>
      </c>
      <c r="C3" s="43"/>
      <c r="D3" s="43"/>
      <c r="E3" s="43"/>
      <c r="F3" s="43"/>
      <c r="G3" s="43"/>
      <c r="H3" s="43"/>
      <c r="I3" s="43"/>
      <c r="J3" s="43"/>
      <c r="L3" s="1" t="s">
        <v>1</v>
      </c>
      <c r="Z3" s="1"/>
    </row>
    <row r="4" spans="1:256">
      <c r="A4" s="54" t="s">
        <v>21</v>
      </c>
      <c r="B4" s="55"/>
      <c r="C4" s="55"/>
      <c r="D4" s="55"/>
      <c r="E4" s="55"/>
      <c r="F4" s="55"/>
      <c r="G4" s="55"/>
      <c r="H4" s="55"/>
      <c r="I4" s="55"/>
      <c r="J4" s="55"/>
      <c r="L4" s="1"/>
      <c r="Z4" s="1"/>
    </row>
    <row r="5" spans="1:256" ht="15" customHeight="1">
      <c r="L5" s="1" t="s">
        <v>1</v>
      </c>
      <c r="Z5" s="1"/>
    </row>
    <row r="6" spans="1:256" ht="15" customHeight="1">
      <c r="A6" s="6"/>
      <c r="B6" s="7"/>
      <c r="C6" s="7"/>
      <c r="D6" s="8" t="s">
        <v>4</v>
      </c>
      <c r="E6" s="9"/>
      <c r="F6" s="10" t="s">
        <v>5</v>
      </c>
      <c r="G6" s="9"/>
      <c r="H6" s="10" t="s">
        <v>6</v>
      </c>
      <c r="I6" s="9"/>
      <c r="J6" s="11" t="s">
        <v>7</v>
      </c>
      <c r="K6" s="12"/>
      <c r="L6" s="13"/>
      <c r="Z6" s="1"/>
      <c r="AA6" s="1"/>
    </row>
    <row r="7" spans="1:256" ht="15" customHeight="1" thickBot="1">
      <c r="A7" s="14" t="s">
        <v>8</v>
      </c>
      <c r="B7" s="15" t="s">
        <v>9</v>
      </c>
      <c r="C7" s="15" t="s">
        <v>10</v>
      </c>
      <c r="D7" s="16" t="s">
        <v>10</v>
      </c>
      <c r="E7" s="15" t="s">
        <v>7</v>
      </c>
      <c r="F7" s="15" t="s">
        <v>10</v>
      </c>
      <c r="G7" s="16" t="s">
        <v>7</v>
      </c>
      <c r="H7" s="15" t="s">
        <v>10</v>
      </c>
      <c r="I7" s="15" t="s">
        <v>7</v>
      </c>
      <c r="J7" s="17" t="s">
        <v>11</v>
      </c>
      <c r="K7" s="18" t="s">
        <v>12</v>
      </c>
      <c r="L7" s="19"/>
    </row>
    <row r="8" spans="1:256" ht="23.25" customHeight="1">
      <c r="A8" s="45" t="s">
        <v>26</v>
      </c>
      <c r="B8" s="11" t="s">
        <v>35</v>
      </c>
      <c r="C8" s="11"/>
      <c r="D8" s="50" t="s">
        <v>36</v>
      </c>
      <c r="E8" s="11">
        <v>250000</v>
      </c>
      <c r="F8" s="50" t="s">
        <v>37</v>
      </c>
      <c r="G8" s="52">
        <v>0.02</v>
      </c>
      <c r="H8" s="11"/>
      <c r="I8" s="11"/>
      <c r="J8" s="47"/>
      <c r="K8" s="48"/>
      <c r="L8" s="49"/>
    </row>
    <row r="9" spans="1:256" ht="15" customHeight="1">
      <c r="A9" s="45"/>
      <c r="B9" s="11">
        <v>4.7999999999999996E-3</v>
      </c>
      <c r="C9" s="11"/>
      <c r="D9" s="46"/>
      <c r="E9" s="51">
        <f>B9*E8</f>
        <v>1200</v>
      </c>
      <c r="F9" s="11"/>
      <c r="G9" s="46"/>
      <c r="H9" s="51">
        <f>E9*G8</f>
        <v>24</v>
      </c>
      <c r="I9" s="11"/>
      <c r="J9" s="53">
        <f>E9+H9</f>
        <v>1224</v>
      </c>
      <c r="K9" s="36" t="s">
        <v>38</v>
      </c>
      <c r="L9" s="49"/>
    </row>
    <row r="10" spans="1:256" ht="27" customHeight="1">
      <c r="A10" s="32" t="s">
        <v>27</v>
      </c>
      <c r="B10" s="33">
        <v>80</v>
      </c>
      <c r="C10" s="34" t="s">
        <v>39</v>
      </c>
      <c r="D10" s="35"/>
      <c r="E10" s="41">
        <f>D10*B10</f>
        <v>0</v>
      </c>
      <c r="F10" s="35">
        <v>200</v>
      </c>
      <c r="G10" s="35">
        <f>F10*B10</f>
        <v>16000</v>
      </c>
      <c r="H10" s="35">
        <v>0</v>
      </c>
      <c r="I10" s="35">
        <f>H10*B10</f>
        <v>0</v>
      </c>
      <c r="J10" s="35">
        <f>I10+G10+E10</f>
        <v>16000</v>
      </c>
      <c r="K10" s="36" t="s">
        <v>40</v>
      </c>
      <c r="L10" s="37"/>
      <c r="M10" s="38"/>
    </row>
    <row r="11" spans="1:256" ht="27" customHeight="1">
      <c r="A11" s="32" t="s">
        <v>28</v>
      </c>
      <c r="B11" s="33">
        <v>1</v>
      </c>
      <c r="C11" s="34" t="s">
        <v>24</v>
      </c>
      <c r="D11" s="35">
        <v>45000</v>
      </c>
      <c r="E11" s="56">
        <f>D11*B11</f>
        <v>45000</v>
      </c>
      <c r="F11" s="35">
        <v>60000</v>
      </c>
      <c r="G11" s="35">
        <f>F11*B11</f>
        <v>60000</v>
      </c>
      <c r="H11" s="35">
        <v>0</v>
      </c>
      <c r="I11" s="35">
        <f>H11*B11</f>
        <v>0</v>
      </c>
      <c r="J11" s="35">
        <f>I11+G11+E11</f>
        <v>105000</v>
      </c>
      <c r="K11" s="36" t="s">
        <v>40</v>
      </c>
      <c r="L11" s="37"/>
      <c r="M11" s="38"/>
    </row>
    <row r="12" spans="1:256" ht="27" customHeight="1">
      <c r="A12" s="32" t="s">
        <v>29</v>
      </c>
      <c r="B12" s="33">
        <v>1</v>
      </c>
      <c r="C12" s="34" t="s">
        <v>24</v>
      </c>
      <c r="D12" s="35">
        <v>0</v>
      </c>
      <c r="E12" s="41">
        <f>D12*B12</f>
        <v>0</v>
      </c>
      <c r="F12" s="35">
        <v>5000</v>
      </c>
      <c r="G12" s="35">
        <f>F12*B12</f>
        <v>5000</v>
      </c>
      <c r="H12" s="35">
        <v>0</v>
      </c>
      <c r="I12" s="35">
        <f>H12*B12</f>
        <v>0</v>
      </c>
      <c r="J12" s="35">
        <f>I12+G12+E12</f>
        <v>5000</v>
      </c>
      <c r="K12" s="36" t="s">
        <v>40</v>
      </c>
      <c r="L12" s="37"/>
      <c r="M12" s="38"/>
    </row>
    <row r="13" spans="1:256" ht="29.25" customHeight="1">
      <c r="A13" s="32" t="s">
        <v>30</v>
      </c>
      <c r="B13" s="33">
        <v>80</v>
      </c>
      <c r="C13" s="34" t="s">
        <v>25</v>
      </c>
      <c r="D13" s="35">
        <v>0</v>
      </c>
      <c r="E13" s="35">
        <f>D13*B13</f>
        <v>0</v>
      </c>
      <c r="F13" s="35">
        <v>180</v>
      </c>
      <c r="G13" s="35">
        <f>F13*B13</f>
        <v>14400</v>
      </c>
      <c r="H13" s="35">
        <v>1000</v>
      </c>
      <c r="I13" s="35">
        <f>H13</f>
        <v>1000</v>
      </c>
      <c r="J13" s="35">
        <f>I13+G13+E13</f>
        <v>15400</v>
      </c>
      <c r="K13" s="36" t="s">
        <v>40</v>
      </c>
      <c r="L13" s="37"/>
      <c r="M13" s="38"/>
    </row>
    <row r="14" spans="1:256" ht="29.25" customHeight="1">
      <c r="A14" s="32" t="s">
        <v>31</v>
      </c>
      <c r="B14" s="33">
        <v>16</v>
      </c>
      <c r="C14" s="34" t="s">
        <v>25</v>
      </c>
      <c r="D14" s="35">
        <v>0</v>
      </c>
      <c r="E14" s="35">
        <f>D14*B14</f>
        <v>0</v>
      </c>
      <c r="F14" s="35">
        <v>250</v>
      </c>
      <c r="G14" s="35">
        <f>F14*B14</f>
        <v>4000</v>
      </c>
      <c r="H14" s="35">
        <v>1000</v>
      </c>
      <c r="I14" s="35">
        <f>H14</f>
        <v>1000</v>
      </c>
      <c r="J14" s="35">
        <f>I14+G14+E14</f>
        <v>5000</v>
      </c>
      <c r="K14" s="36" t="s">
        <v>40</v>
      </c>
      <c r="L14" s="37"/>
      <c r="M14" s="38"/>
    </row>
    <row r="15" spans="1:256" s="4" customFormat="1" ht="29.25" customHeight="1">
      <c r="A15" s="32" t="s">
        <v>22</v>
      </c>
      <c r="B15" s="33">
        <v>16</v>
      </c>
      <c r="C15" s="34" t="s">
        <v>25</v>
      </c>
      <c r="D15" s="35">
        <v>0</v>
      </c>
      <c r="E15" s="35">
        <f t="shared" ref="E15:E21" si="0">D15*B15</f>
        <v>0</v>
      </c>
      <c r="F15" s="35">
        <v>200</v>
      </c>
      <c r="G15" s="35">
        <f t="shared" ref="G15:G21" si="1">F15*B15</f>
        <v>3200</v>
      </c>
      <c r="H15" s="35"/>
      <c r="I15" s="35">
        <f t="shared" ref="I15:I21" si="2">H15*B15</f>
        <v>0</v>
      </c>
      <c r="J15" s="35">
        <f t="shared" ref="J15:J21" si="3">I15+G15+E15</f>
        <v>3200</v>
      </c>
      <c r="K15" s="36" t="s">
        <v>40</v>
      </c>
      <c r="L15" s="37"/>
      <c r="M15" s="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30" customHeight="1">
      <c r="A16" s="32" t="s">
        <v>23</v>
      </c>
      <c r="B16" s="33">
        <v>16</v>
      </c>
      <c r="C16" s="34" t="s">
        <v>24</v>
      </c>
      <c r="D16" s="35">
        <v>0</v>
      </c>
      <c r="E16" s="35">
        <f>D16*B16</f>
        <v>0</v>
      </c>
      <c r="F16" s="35">
        <v>400</v>
      </c>
      <c r="G16" s="35">
        <f>F16*B16</f>
        <v>6400</v>
      </c>
      <c r="H16" s="35">
        <v>0</v>
      </c>
      <c r="I16" s="35">
        <f>H16*B16</f>
        <v>0</v>
      </c>
      <c r="J16" s="35">
        <f>I16+G16+E16</f>
        <v>6400</v>
      </c>
      <c r="K16" s="36" t="s">
        <v>40</v>
      </c>
      <c r="L16" s="37"/>
      <c r="M16" s="38"/>
    </row>
    <row r="17" spans="1:13" ht="30" customHeight="1">
      <c r="A17" s="32" t="s">
        <v>32</v>
      </c>
      <c r="B17" s="33">
        <v>1</v>
      </c>
      <c r="C17" s="34" t="s">
        <v>24</v>
      </c>
      <c r="D17" s="35">
        <v>2000</v>
      </c>
      <c r="E17" s="35">
        <f>D17*B17</f>
        <v>2000</v>
      </c>
      <c r="F17" s="35">
        <v>2000</v>
      </c>
      <c r="G17" s="35">
        <f>F17*B17</f>
        <v>2000</v>
      </c>
      <c r="H17" s="35">
        <v>0</v>
      </c>
      <c r="I17" s="35">
        <f>H17*B17</f>
        <v>0</v>
      </c>
      <c r="J17" s="35">
        <f>I17+G17+E17</f>
        <v>4000</v>
      </c>
      <c r="K17" s="36"/>
      <c r="L17" s="37"/>
      <c r="M17" s="38"/>
    </row>
    <row r="18" spans="1:13" ht="30" customHeight="1">
      <c r="A18" s="32" t="s">
        <v>33</v>
      </c>
      <c r="B18" s="33">
        <v>1</v>
      </c>
      <c r="C18" s="34" t="s">
        <v>24</v>
      </c>
      <c r="D18" s="35">
        <v>2000</v>
      </c>
      <c r="E18" s="35">
        <f>D18*B18</f>
        <v>2000</v>
      </c>
      <c r="F18" s="35">
        <v>2000</v>
      </c>
      <c r="G18" s="35">
        <f>F18*B18</f>
        <v>2000</v>
      </c>
      <c r="H18" s="35">
        <v>0</v>
      </c>
      <c r="I18" s="35">
        <f>H18*B18</f>
        <v>0</v>
      </c>
      <c r="J18" s="35">
        <f>I18+G18+E18</f>
        <v>4000</v>
      </c>
      <c r="K18" s="36"/>
      <c r="L18" s="37"/>
      <c r="M18" s="38"/>
    </row>
    <row r="19" spans="1:13" ht="30" customHeight="1">
      <c r="A19" s="32" t="s">
        <v>34</v>
      </c>
      <c r="B19" s="33">
        <v>1</v>
      </c>
      <c r="C19" s="34" t="s">
        <v>24</v>
      </c>
      <c r="D19" s="35">
        <v>2000</v>
      </c>
      <c r="E19" s="35">
        <f>D19*B19</f>
        <v>2000</v>
      </c>
      <c r="F19" s="35">
        <v>2000</v>
      </c>
      <c r="G19" s="35">
        <f>F19*B19</f>
        <v>2000</v>
      </c>
      <c r="H19" s="35">
        <v>0</v>
      </c>
      <c r="I19" s="35">
        <f>H19*B19</f>
        <v>0</v>
      </c>
      <c r="J19" s="35">
        <f>I19+G19+E19</f>
        <v>4000</v>
      </c>
      <c r="K19" s="36"/>
      <c r="L19" s="37"/>
      <c r="M19" s="38"/>
    </row>
    <row r="20" spans="1:13">
      <c r="A20" s="32"/>
      <c r="B20" s="33"/>
      <c r="C20" s="34"/>
      <c r="D20" s="35"/>
      <c r="E20" s="35"/>
      <c r="F20" s="35"/>
      <c r="G20" s="35"/>
      <c r="H20" s="35"/>
      <c r="I20" s="35"/>
      <c r="J20" s="35"/>
      <c r="K20" s="36"/>
      <c r="L20" s="37"/>
      <c r="M20" s="38"/>
    </row>
    <row r="21" spans="1:13">
      <c r="A21" s="32"/>
      <c r="B21" s="33"/>
      <c r="C21" s="34"/>
      <c r="D21" s="35"/>
      <c r="E21" s="35">
        <f t="shared" si="0"/>
        <v>0</v>
      </c>
      <c r="F21" s="35"/>
      <c r="G21" s="35">
        <f t="shared" si="1"/>
        <v>0</v>
      </c>
      <c r="H21" s="35"/>
      <c r="I21" s="35">
        <f t="shared" si="2"/>
        <v>0</v>
      </c>
      <c r="J21" s="35">
        <f t="shared" si="3"/>
        <v>0</v>
      </c>
      <c r="K21" s="36"/>
      <c r="L21" s="37"/>
      <c r="M21" s="38"/>
    </row>
    <row r="22" spans="1:13">
      <c r="A22" s="32" t="s">
        <v>16</v>
      </c>
      <c r="B22" s="39"/>
      <c r="C22" s="39"/>
      <c r="D22" s="35"/>
      <c r="E22" s="35">
        <f>SUM(E10:E21)</f>
        <v>51000</v>
      </c>
      <c r="F22" s="35"/>
      <c r="G22" s="35">
        <f>SUM(G10:G21)</f>
        <v>115000</v>
      </c>
      <c r="H22" s="35"/>
      <c r="I22" s="35">
        <f>SUM(I8:I21)</f>
        <v>2000</v>
      </c>
      <c r="J22" s="35">
        <f>SUM(J8:J21)</f>
        <v>169224</v>
      </c>
      <c r="K22" s="36"/>
      <c r="L22" s="37"/>
      <c r="M22" s="38"/>
    </row>
    <row r="23" spans="1:13">
      <c r="A23" s="32" t="s">
        <v>13</v>
      </c>
      <c r="B23" s="40">
        <v>5</v>
      </c>
      <c r="C23" s="32" t="s">
        <v>14</v>
      </c>
      <c r="D23" s="35"/>
      <c r="E23" s="35">
        <f>E22*(B23/100)</f>
        <v>2550</v>
      </c>
      <c r="F23" s="35"/>
      <c r="G23" s="35"/>
      <c r="H23" s="35"/>
      <c r="I23" s="35"/>
      <c r="J23" s="35">
        <f>E23</f>
        <v>2550</v>
      </c>
      <c r="K23" s="36"/>
      <c r="L23" s="37"/>
      <c r="M23" s="38"/>
    </row>
    <row r="24" spans="1:13">
      <c r="A24" s="32" t="s">
        <v>15</v>
      </c>
      <c r="B24" s="40">
        <v>30</v>
      </c>
      <c r="C24" s="32" t="s">
        <v>14</v>
      </c>
      <c r="D24" s="35"/>
      <c r="E24" s="35"/>
      <c r="F24" s="35"/>
      <c r="G24" s="35">
        <f>G22*(B24/100)</f>
        <v>34500</v>
      </c>
      <c r="H24" s="35"/>
      <c r="I24" s="35"/>
      <c r="J24" s="35">
        <f>G24</f>
        <v>34500</v>
      </c>
      <c r="K24" s="36"/>
      <c r="L24" s="37"/>
      <c r="M24" s="38"/>
    </row>
    <row r="25" spans="1:13">
      <c r="A25" s="32" t="s">
        <v>16</v>
      </c>
      <c r="B25" s="39"/>
      <c r="C25" s="39"/>
      <c r="D25" s="35"/>
      <c r="E25" s="36">
        <f>SUM(E22:E24)</f>
        <v>53550</v>
      </c>
      <c r="F25" s="35"/>
      <c r="G25" s="36">
        <f>SUM(G22:G24)</f>
        <v>149500</v>
      </c>
      <c r="H25" s="35"/>
      <c r="I25" s="36">
        <f>SUM(I22:I24)</f>
        <v>2000</v>
      </c>
      <c r="J25" s="36">
        <f>SUM(J22:J24)</f>
        <v>206274</v>
      </c>
      <c r="K25" s="36"/>
      <c r="L25" s="37"/>
      <c r="M25" s="38"/>
    </row>
    <row r="26" spans="1:13">
      <c r="A26" s="32" t="s">
        <v>17</v>
      </c>
      <c r="B26" s="40">
        <v>10</v>
      </c>
      <c r="C26" s="32" t="s">
        <v>14</v>
      </c>
      <c r="D26" s="35"/>
      <c r="E26" s="35"/>
      <c r="F26" s="35"/>
      <c r="G26" s="35"/>
      <c r="H26" s="35"/>
      <c r="I26" s="35"/>
      <c r="J26" s="35">
        <f>J25*(B26/100)</f>
        <v>20627.400000000001</v>
      </c>
      <c r="K26" s="36"/>
      <c r="L26" s="37"/>
      <c r="M26" s="38"/>
    </row>
    <row r="27" spans="1:13">
      <c r="A27" s="20" t="s">
        <v>16</v>
      </c>
      <c r="B27" s="23"/>
      <c r="C27" s="23"/>
      <c r="D27" s="21"/>
      <c r="E27" s="21"/>
      <c r="F27" s="21"/>
      <c r="G27" s="21"/>
      <c r="H27" s="21"/>
      <c r="I27" s="21"/>
      <c r="J27" s="22">
        <f>J25+J26</f>
        <v>226901.4</v>
      </c>
      <c r="K27" s="22"/>
      <c r="L27" s="24"/>
    </row>
    <row r="28" spans="1:13" ht="13.5" thickBot="1">
      <c r="A28" s="25" t="s">
        <v>18</v>
      </c>
      <c r="B28" s="26">
        <v>10</v>
      </c>
      <c r="C28" s="25" t="s">
        <v>14</v>
      </c>
      <c r="D28" s="27"/>
      <c r="E28" s="27"/>
      <c r="F28" s="27"/>
      <c r="G28" s="27"/>
      <c r="H28" s="27"/>
      <c r="I28" s="27"/>
      <c r="J28" s="27">
        <f>J27*(B28/100)</f>
        <v>22690.14</v>
      </c>
      <c r="K28" s="28"/>
      <c r="L28" s="29"/>
    </row>
    <row r="29" spans="1:13">
      <c r="A29" s="20" t="s">
        <v>7</v>
      </c>
      <c r="B29" s="30"/>
      <c r="C29" s="23"/>
      <c r="D29" s="21"/>
      <c r="E29" s="21"/>
      <c r="F29" s="21"/>
      <c r="G29" s="21"/>
      <c r="H29" s="21"/>
      <c r="I29" s="21"/>
      <c r="J29" s="21">
        <f>J28+J27</f>
        <v>249591.53999999998</v>
      </c>
      <c r="K29" s="22" t="s">
        <v>1</v>
      </c>
      <c r="L29" s="31">
        <f>I29+G29+E29</f>
        <v>0</v>
      </c>
    </row>
  </sheetData>
  <mergeCells count="4">
    <mergeCell ref="B1:I1"/>
    <mergeCell ref="B2:J2"/>
    <mergeCell ref="B3:J3"/>
    <mergeCell ref="A4:J4"/>
  </mergeCells>
  <pageMargins left="0.7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Mechanical</vt:lpstr>
      <vt:lpstr>Mechanical!Print_Area</vt:lpstr>
      <vt:lpstr>Mechanical!Print_Titles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Estimating Template</dc:title>
  <dc:creator>Edward B. Winslow</dc:creator>
  <cp:lastModifiedBy>bartek</cp:lastModifiedBy>
  <cp:lastPrinted>2009-04-28T14:05:26Z</cp:lastPrinted>
  <dcterms:created xsi:type="dcterms:W3CDTF">1998-02-17T22:44:59Z</dcterms:created>
  <dcterms:modified xsi:type="dcterms:W3CDTF">2010-06-14T15:41:38Z</dcterms:modified>
</cp:coreProperties>
</file>