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95" yWindow="465" windowWidth="19035" windowHeight="12015"/>
  </bookViews>
  <sheets>
    <sheet name="Production" sheetId="1" r:id="rId1"/>
  </sheets>
  <calcPr calcId="125725"/>
</workbook>
</file>

<file path=xl/calcChain.xml><?xml version="1.0" encoding="utf-8"?>
<calcChain xmlns="http://schemas.openxmlformats.org/spreadsheetml/2006/main">
  <c r="I42" i="1"/>
  <c r="H42"/>
  <c r="G42"/>
  <c r="F42"/>
  <c r="E42"/>
  <c r="E44" l="1"/>
  <c r="G45"/>
  <c r="E46" l="1"/>
</calcChain>
</file>

<file path=xl/sharedStrings.xml><?xml version="1.0" encoding="utf-8"?>
<sst xmlns="http://schemas.openxmlformats.org/spreadsheetml/2006/main" count="82" uniqueCount="81">
  <si>
    <t>Item Description</t>
  </si>
  <si>
    <t>Item #</t>
  </si>
  <si>
    <t>Notes</t>
  </si>
  <si>
    <r>
      <t xml:space="preserve">            </t>
    </r>
    <r>
      <rPr>
        <b/>
        <sz val="28"/>
        <color theme="1"/>
        <rFont val="Calibri"/>
        <family val="2"/>
        <scheme val="minor"/>
      </rPr>
      <t xml:space="preserve">    FDC Budget Summary</t>
    </r>
  </si>
  <si>
    <t>Sub-item #</t>
  </si>
  <si>
    <t>60 cathode frames</t>
  </si>
  <si>
    <t>30 wire frames</t>
  </si>
  <si>
    <t>Proc. Chamber frames (G10)</t>
  </si>
  <si>
    <t xml:space="preserve"> item 15211005</t>
  </si>
  <si>
    <t>Epoxy</t>
  </si>
  <si>
    <t>Chamb.frame prep.</t>
  </si>
  <si>
    <t>item 15211105</t>
  </si>
  <si>
    <t>Description</t>
  </si>
  <si>
    <t>G10 frames</t>
  </si>
  <si>
    <t>30 gas inlets (spacer rings)</t>
  </si>
  <si>
    <t xml:space="preserve">Baseline Labor </t>
  </si>
  <si>
    <t xml:space="preserve"> Baseline Materials </t>
  </si>
  <si>
    <t xml:space="preserve">Already Procured </t>
  </si>
  <si>
    <t xml:space="preserve">Expected Procurement </t>
  </si>
  <si>
    <t xml:space="preserve">Additional Cost </t>
  </si>
  <si>
    <t>PC boards</t>
  </si>
  <si>
    <t xml:space="preserve">Proc. PC Boards (G10) </t>
  </si>
  <si>
    <t>28x6 PCBs</t>
  </si>
  <si>
    <t>item 15211015</t>
  </si>
  <si>
    <t>G10 PC Board Prep</t>
  </si>
  <si>
    <t>item 15211140</t>
  </si>
  <si>
    <t>Cathodes</t>
  </si>
  <si>
    <t>item 15211020</t>
  </si>
  <si>
    <t>Proc Production Cathode Karton Foil</t>
  </si>
  <si>
    <t>Proc 1st article Cathode Kapton Foil</t>
  </si>
  <si>
    <t>130 Cathode Kapton Foil Material</t>
  </si>
  <si>
    <t>PR 294080</t>
  </si>
  <si>
    <t>PRs 294062, 293489, 293489 I1</t>
  </si>
  <si>
    <t>PR 294356</t>
  </si>
  <si>
    <t>item 15211020a</t>
  </si>
  <si>
    <t>PRs 280625, 281414</t>
  </si>
  <si>
    <t>Fabrication of PCB foils? (prototype)</t>
  </si>
  <si>
    <t>PR 294196</t>
  </si>
  <si>
    <t>Fabrication of 80 PCB foils? (production)</t>
  </si>
  <si>
    <t>additional transfer ring</t>
  </si>
  <si>
    <t>Stretching Flex Boards</t>
  </si>
  <si>
    <t>Sandwich Lamination</t>
  </si>
  <si>
    <t>Measure Cathode Surface Thickness</t>
  </si>
  <si>
    <t>item 15211120</t>
  </si>
  <si>
    <t>item 15211125</t>
  </si>
  <si>
    <t>item 15211126</t>
  </si>
  <si>
    <t>Production Setup</t>
  </si>
  <si>
    <t>PR 292169</t>
  </si>
  <si>
    <t>Fab Setup</t>
  </si>
  <si>
    <t>granite tables</t>
  </si>
  <si>
    <t>PR 293070</t>
  </si>
  <si>
    <t>item 15211100</t>
  </si>
  <si>
    <t>PR 283011</t>
  </si>
  <si>
    <t>clean room materials</t>
  </si>
  <si>
    <t>gas bottles Ar, CO2</t>
  </si>
  <si>
    <t>storage crate</t>
  </si>
  <si>
    <t>cabinets, tape, tools</t>
  </si>
  <si>
    <t>round tables, carts</t>
  </si>
  <si>
    <t>gas leak detector and particle counter</t>
  </si>
  <si>
    <t>other consumable</t>
  </si>
  <si>
    <t>other equipment</t>
  </si>
  <si>
    <t>Stringing</t>
  </si>
  <si>
    <t>item 15211145</t>
  </si>
  <si>
    <t>microscope</t>
  </si>
  <si>
    <t>ultrasonic cleaner</t>
  </si>
  <si>
    <t>solder station and supplies</t>
  </si>
  <si>
    <t>fixtures</t>
  </si>
  <si>
    <t>expert (labor)</t>
  </si>
  <si>
    <t>Assembly</t>
  </si>
  <si>
    <t>Package assembly</t>
  </si>
  <si>
    <t>item 15211175</t>
  </si>
  <si>
    <t>Production (labor)</t>
  </si>
  <si>
    <t>TOTAL</t>
  </si>
  <si>
    <t>Wire Deadening Schemes</t>
  </si>
  <si>
    <t>total +</t>
  </si>
  <si>
    <t>total -</t>
  </si>
  <si>
    <t>Grand total</t>
  </si>
  <si>
    <t>item 15211220</t>
  </si>
  <si>
    <t xml:space="preserve">45 scientist weeks </t>
  </si>
  <si>
    <t>405 tech weeks</t>
  </si>
  <si>
    <t>90 constr. coord. weeks</t>
  </si>
</sst>
</file>

<file path=xl/styles.xml><?xml version="1.0" encoding="utf-8"?>
<styleSheet xmlns="http://schemas.openxmlformats.org/spreadsheetml/2006/main">
  <numFmts count="4">
    <numFmt numFmtId="5" formatCode="&quot;$&quot;#,##0_);\(&quot;$&quot;#,##0\)"/>
    <numFmt numFmtId="6" formatCode="&quot;$&quot;#,##0_);[Red]\(&quot;$&quot;#,##0\)"/>
    <numFmt numFmtId="164" formatCode="&quot;$&quot;#,##0.00"/>
    <numFmt numFmtId="165" formatCode="&quot;$&quot;#,##0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 Unicode MS"/>
      <family val="2"/>
    </font>
    <font>
      <b/>
      <sz val="26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164" fontId="0" fillId="0" borderId="1" xfId="0" applyNumberFormat="1" applyFill="1" applyBorder="1" applyAlignment="1">
      <alignment vertical="center"/>
    </xf>
    <xf numFmtId="0" fontId="0" fillId="0" borderId="1" xfId="0" applyFill="1" applyBorder="1" applyAlignment="1">
      <alignment vertical="center" wrapText="1"/>
    </xf>
    <xf numFmtId="0" fontId="1" fillId="0" borderId="0" xfId="0" applyFont="1" applyAlignment="1">
      <alignment horizont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1" fillId="2" borderId="2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right" vertical="center" wrapText="1"/>
    </xf>
    <xf numFmtId="0" fontId="0" fillId="0" borderId="1" xfId="0" applyFill="1" applyBorder="1" applyAlignment="1">
      <alignment horizontal="right" vertical="center"/>
    </xf>
    <xf numFmtId="0" fontId="0" fillId="0" borderId="0" xfId="0" applyAlignment="1">
      <alignment horizontal="right"/>
    </xf>
    <xf numFmtId="0" fontId="0" fillId="0" borderId="0" xfId="0" applyAlignment="1">
      <alignment horizontal="center" vertical="center"/>
    </xf>
    <xf numFmtId="5" fontId="0" fillId="0" borderId="1" xfId="0" applyNumberFormat="1" applyFill="1" applyBorder="1" applyAlignment="1">
      <alignment horizontal="right" vertical="center"/>
    </xf>
    <xf numFmtId="165" fontId="0" fillId="0" borderId="1" xfId="0" applyNumberFormat="1" applyFill="1" applyBorder="1" applyAlignment="1">
      <alignment vertical="center"/>
    </xf>
    <xf numFmtId="6" fontId="0" fillId="0" borderId="1" xfId="0" applyNumberFormat="1" applyFill="1" applyBorder="1" applyAlignment="1">
      <alignment horizontal="right" vertical="center"/>
    </xf>
    <xf numFmtId="165" fontId="0" fillId="0" borderId="1" xfId="0" applyNumberFormat="1" applyFill="1" applyBorder="1" applyAlignment="1">
      <alignment horizontal="right" vertical="center"/>
    </xf>
    <xf numFmtId="0" fontId="0" fillId="0" borderId="2" xfId="0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165" fontId="0" fillId="0" borderId="2" xfId="0" applyNumberFormat="1" applyFill="1" applyBorder="1" applyAlignment="1">
      <alignment horizontal="right" vertical="center"/>
    </xf>
    <xf numFmtId="164" fontId="0" fillId="0" borderId="2" xfId="0" applyNumberFormat="1" applyFill="1" applyBorder="1" applyAlignment="1">
      <alignment vertical="center"/>
    </xf>
    <xf numFmtId="165" fontId="0" fillId="0" borderId="2" xfId="0" applyNumberFormat="1" applyFill="1" applyBorder="1" applyAlignment="1">
      <alignment vertical="center"/>
    </xf>
    <xf numFmtId="0" fontId="0" fillId="0" borderId="2" xfId="0" applyFill="1" applyBorder="1" applyAlignment="1">
      <alignment vertical="center" wrapText="1"/>
    </xf>
    <xf numFmtId="0" fontId="0" fillId="0" borderId="5" xfId="0" applyFill="1" applyBorder="1" applyAlignment="1">
      <alignment vertical="center"/>
    </xf>
    <xf numFmtId="0" fontId="0" fillId="0" borderId="6" xfId="0" applyFill="1" applyBorder="1" applyAlignment="1">
      <alignment horizontal="center" vertical="center"/>
    </xf>
    <xf numFmtId="0" fontId="2" fillId="0" borderId="6" xfId="0" applyFont="1" applyFill="1" applyBorder="1" applyAlignment="1">
      <alignment vertical="center"/>
    </xf>
    <xf numFmtId="165" fontId="0" fillId="0" borderId="6" xfId="0" applyNumberFormat="1" applyFill="1" applyBorder="1" applyAlignment="1">
      <alignment horizontal="right" vertical="center"/>
    </xf>
    <xf numFmtId="164" fontId="0" fillId="0" borderId="6" xfId="0" applyNumberFormat="1" applyFill="1" applyBorder="1" applyAlignment="1">
      <alignment vertical="center"/>
    </xf>
    <xf numFmtId="165" fontId="0" fillId="0" borderId="6" xfId="0" applyNumberFormat="1" applyFill="1" applyBorder="1" applyAlignment="1">
      <alignment vertical="center"/>
    </xf>
    <xf numFmtId="0" fontId="0" fillId="0" borderId="6" xfId="0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3" fillId="0" borderId="3" xfId="0" applyFont="1" applyBorder="1" applyAlignment="1">
      <alignment horizontal="right" vertical="center"/>
    </xf>
    <xf numFmtId="0" fontId="3" fillId="0" borderId="4" xfId="0" applyFont="1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165" fontId="0" fillId="0" borderId="7" xfId="0" applyNumberFormat="1" applyFill="1" applyBorder="1" applyAlignment="1"/>
    <xf numFmtId="164" fontId="0" fillId="0" borderId="7" xfId="0" applyNumberFormat="1" applyFill="1" applyBorder="1" applyAlignment="1"/>
    <xf numFmtId="164" fontId="0" fillId="0" borderId="8" xfId="0" applyNumberFormat="1" applyFill="1" applyBorder="1" applyAlignment="1"/>
    <xf numFmtId="164" fontId="0" fillId="0" borderId="9" xfId="0" applyNumberFormat="1" applyFill="1" applyBorder="1" applyAlignment="1">
      <alignment vertical="center"/>
    </xf>
    <xf numFmtId="165" fontId="0" fillId="0" borderId="9" xfId="0" applyNumberFormat="1" applyFill="1" applyBorder="1" applyAlignment="1">
      <alignment vertical="center"/>
    </xf>
    <xf numFmtId="164" fontId="0" fillId="0" borderId="10" xfId="0" applyNumberFormat="1" applyFill="1" applyBorder="1" applyAlignment="1">
      <alignment vertical="center"/>
    </xf>
    <xf numFmtId="164" fontId="0" fillId="0" borderId="11" xfId="0" applyNumberFormat="1" applyFill="1" applyBorder="1" applyAlignment="1"/>
    <xf numFmtId="164" fontId="0" fillId="0" borderId="13" xfId="0" applyNumberFormat="1" applyFill="1" applyBorder="1" applyAlignment="1">
      <alignment vertical="center"/>
    </xf>
    <xf numFmtId="0" fontId="0" fillId="0" borderId="12" xfId="0" applyFill="1" applyBorder="1" applyAlignment="1">
      <alignment horizontal="center" vertical="center"/>
    </xf>
    <xf numFmtId="0" fontId="2" fillId="0" borderId="12" xfId="0" applyFont="1" applyFill="1" applyBorder="1" applyAlignment="1">
      <alignment vertical="center"/>
    </xf>
    <xf numFmtId="165" fontId="0" fillId="0" borderId="12" xfId="0" applyNumberFormat="1" applyFill="1" applyBorder="1" applyAlignment="1">
      <alignment horizontal="right" vertical="center"/>
    </xf>
    <xf numFmtId="164" fontId="0" fillId="0" borderId="14" xfId="0" applyNumberFormat="1" applyFill="1" applyBorder="1" applyAlignment="1"/>
    <xf numFmtId="164" fontId="0" fillId="0" borderId="15" xfId="0" applyNumberFormat="1" applyFill="1" applyBorder="1" applyAlignment="1">
      <alignment vertical="center"/>
    </xf>
    <xf numFmtId="164" fontId="0" fillId="0" borderId="12" xfId="0" applyNumberFormat="1" applyFill="1" applyBorder="1" applyAlignment="1">
      <alignment vertical="center"/>
    </xf>
    <xf numFmtId="165" fontId="0" fillId="0" borderId="12" xfId="0" applyNumberFormat="1" applyFill="1" applyBorder="1" applyAlignment="1">
      <alignment vertical="center"/>
    </xf>
    <xf numFmtId="0" fontId="0" fillId="0" borderId="12" xfId="0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47627</xdr:rowOff>
    </xdr:from>
    <xdr:to>
      <xdr:col>2</xdr:col>
      <xdr:colOff>504825</xdr:colOff>
      <xdr:row>0</xdr:row>
      <xdr:rowOff>523877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725" y="47627"/>
          <a:ext cx="2095500" cy="4762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6"/>
  <sheetViews>
    <sheetView tabSelected="1" topLeftCell="A10" workbookViewId="0">
      <selection activeCell="L37" sqref="L37"/>
    </sheetView>
  </sheetViews>
  <sheetFormatPr defaultRowHeight="15"/>
  <cols>
    <col min="1" max="1" width="9.140625" style="1"/>
    <col min="2" max="2" width="16" style="1" customWidth="1"/>
    <col min="3" max="3" width="21.5703125" style="1" customWidth="1"/>
    <col min="4" max="4" width="34.140625" style="1" customWidth="1"/>
    <col min="5" max="5" width="13.85546875" style="12" customWidth="1"/>
    <col min="6" max="6" width="14.140625" style="1" customWidth="1"/>
    <col min="7" max="7" width="14.140625" style="13" customWidth="1"/>
    <col min="8" max="8" width="16.42578125" style="1" customWidth="1"/>
    <col min="9" max="9" width="13.85546875" style="1" customWidth="1"/>
    <col min="10" max="10" width="26.28515625" style="1" customWidth="1"/>
  </cols>
  <sheetData>
    <row r="1" spans="1:10" ht="46.5" customHeight="1" thickBot="1">
      <c r="A1" s="32" t="s">
        <v>3</v>
      </c>
      <c r="B1" s="33"/>
      <c r="C1" s="33"/>
      <c r="D1" s="33"/>
      <c r="E1" s="34"/>
      <c r="F1" s="34"/>
      <c r="G1" s="34"/>
      <c r="H1" s="34"/>
      <c r="I1" s="34"/>
      <c r="J1" s="34"/>
    </row>
    <row r="2" spans="1:10" s="6" customFormat="1" ht="31.5" customHeight="1">
      <c r="A2" s="7" t="s">
        <v>1</v>
      </c>
      <c r="B2" s="7" t="s">
        <v>12</v>
      </c>
      <c r="C2" s="7" t="s">
        <v>4</v>
      </c>
      <c r="D2" s="7" t="s">
        <v>0</v>
      </c>
      <c r="E2" s="10" t="s">
        <v>15</v>
      </c>
      <c r="F2" s="9" t="s">
        <v>16</v>
      </c>
      <c r="G2" s="7" t="s">
        <v>17</v>
      </c>
      <c r="H2" s="7" t="s">
        <v>18</v>
      </c>
      <c r="I2" s="7" t="s">
        <v>19</v>
      </c>
      <c r="J2" s="7" t="s">
        <v>2</v>
      </c>
    </row>
    <row r="3" spans="1:10" s="8" customFormat="1" ht="16.5" customHeight="1">
      <c r="A3" s="3">
        <v>1</v>
      </c>
      <c r="B3" s="3" t="s">
        <v>13</v>
      </c>
      <c r="C3" s="3">
        <v>1.1000000000000001</v>
      </c>
      <c r="D3" s="2" t="s">
        <v>7</v>
      </c>
      <c r="E3" s="11"/>
      <c r="F3" s="35">
        <v>152731</v>
      </c>
      <c r="G3" s="38"/>
      <c r="H3" s="4"/>
      <c r="I3" s="4"/>
      <c r="J3" s="5" t="s">
        <v>8</v>
      </c>
    </row>
    <row r="4" spans="1:10" s="8" customFormat="1">
      <c r="A4" s="3"/>
      <c r="B4" s="3"/>
      <c r="C4" s="3">
        <v>1.2</v>
      </c>
      <c r="D4" s="2" t="s">
        <v>5</v>
      </c>
      <c r="E4" s="11"/>
      <c r="F4" s="36"/>
      <c r="G4" s="38"/>
      <c r="H4" s="15">
        <v>45000</v>
      </c>
      <c r="I4" s="4"/>
      <c r="J4" s="5" t="s">
        <v>31</v>
      </c>
    </row>
    <row r="5" spans="1:10" s="8" customFormat="1" ht="15.75" customHeight="1">
      <c r="A5" s="3"/>
      <c r="B5" s="3"/>
      <c r="C5" s="3">
        <v>1.3</v>
      </c>
      <c r="D5" s="2" t="s">
        <v>6</v>
      </c>
      <c r="E5" s="11"/>
      <c r="F5" s="36"/>
      <c r="G5" s="38"/>
      <c r="H5" s="15">
        <v>20350</v>
      </c>
      <c r="I5" s="4"/>
      <c r="J5" s="5" t="s">
        <v>32</v>
      </c>
    </row>
    <row r="6" spans="1:10" s="8" customFormat="1">
      <c r="A6" s="3"/>
      <c r="B6" s="3"/>
      <c r="C6" s="3">
        <v>1.4</v>
      </c>
      <c r="D6" s="2" t="s">
        <v>14</v>
      </c>
      <c r="E6" s="11"/>
      <c r="F6" s="36"/>
      <c r="G6" s="38"/>
      <c r="H6" s="15">
        <v>19000</v>
      </c>
      <c r="I6" s="4"/>
      <c r="J6" s="5" t="s">
        <v>33</v>
      </c>
    </row>
    <row r="7" spans="1:10" s="8" customFormat="1">
      <c r="A7" s="3"/>
      <c r="B7" s="3"/>
      <c r="C7" s="3">
        <v>1.5</v>
      </c>
      <c r="D7" s="2" t="s">
        <v>9</v>
      </c>
      <c r="E7" s="11"/>
      <c r="F7" s="36"/>
      <c r="G7" s="38"/>
      <c r="H7" s="4"/>
      <c r="I7" s="15">
        <v>21638</v>
      </c>
      <c r="J7" s="5"/>
    </row>
    <row r="8" spans="1:10" s="8" customFormat="1">
      <c r="A8" s="3"/>
      <c r="B8" s="3"/>
      <c r="C8" s="3">
        <v>1.6</v>
      </c>
      <c r="D8" s="2" t="s">
        <v>10</v>
      </c>
      <c r="E8" s="14">
        <v>12188</v>
      </c>
      <c r="F8" s="36"/>
      <c r="G8" s="38"/>
      <c r="H8" s="4"/>
      <c r="I8" s="4"/>
      <c r="J8" s="5" t="s">
        <v>11</v>
      </c>
    </row>
    <row r="9" spans="1:10" s="8" customFormat="1">
      <c r="A9" s="3">
        <v>2</v>
      </c>
      <c r="B9" s="3" t="s">
        <v>20</v>
      </c>
      <c r="C9" s="3">
        <v>2.1</v>
      </c>
      <c r="D9" s="2" t="s">
        <v>21</v>
      </c>
      <c r="E9" s="11"/>
      <c r="F9" s="35">
        <v>97792</v>
      </c>
      <c r="G9" s="38"/>
      <c r="H9" s="4"/>
      <c r="I9" s="4"/>
      <c r="J9" s="5" t="s">
        <v>23</v>
      </c>
    </row>
    <row r="10" spans="1:10" s="8" customFormat="1">
      <c r="A10" s="3"/>
      <c r="B10" s="3"/>
      <c r="C10" s="3">
        <v>2.2000000000000002</v>
      </c>
      <c r="D10" s="2" t="s">
        <v>22</v>
      </c>
      <c r="E10" s="11"/>
      <c r="F10" s="36"/>
      <c r="G10" s="39">
        <v>41320</v>
      </c>
      <c r="H10" s="4"/>
      <c r="I10" s="4"/>
      <c r="J10" s="5" t="s">
        <v>47</v>
      </c>
    </row>
    <row r="11" spans="1:10" s="8" customFormat="1">
      <c r="A11" s="3"/>
      <c r="B11" s="3"/>
      <c r="C11" s="3">
        <v>2.2999999999999998</v>
      </c>
      <c r="D11" s="2" t="s">
        <v>24</v>
      </c>
      <c r="E11" s="14">
        <v>12188</v>
      </c>
      <c r="F11" s="36"/>
      <c r="G11" s="38"/>
      <c r="H11" s="4"/>
      <c r="I11" s="4"/>
      <c r="J11" s="5" t="s">
        <v>25</v>
      </c>
    </row>
    <row r="12" spans="1:10" s="8" customFormat="1">
      <c r="A12" s="3">
        <v>3</v>
      </c>
      <c r="B12" s="3" t="s">
        <v>26</v>
      </c>
      <c r="C12" s="3">
        <v>3.1</v>
      </c>
      <c r="D12" s="2" t="s">
        <v>29</v>
      </c>
      <c r="E12" s="16"/>
      <c r="F12" s="35">
        <v>44600</v>
      </c>
      <c r="G12" s="38"/>
      <c r="H12" s="4"/>
      <c r="I12" s="4"/>
      <c r="J12" s="5" t="s">
        <v>27</v>
      </c>
    </row>
    <row r="13" spans="1:10" s="8" customFormat="1">
      <c r="A13" s="3"/>
      <c r="B13" s="3"/>
      <c r="C13" s="3">
        <v>3.2</v>
      </c>
      <c r="D13" s="2" t="s">
        <v>28</v>
      </c>
      <c r="E13" s="11"/>
      <c r="F13" s="35">
        <v>90551</v>
      </c>
      <c r="G13" s="38"/>
      <c r="H13" s="4"/>
      <c r="I13" s="4"/>
      <c r="J13" s="5" t="s">
        <v>34</v>
      </c>
    </row>
    <row r="14" spans="1:10" s="8" customFormat="1">
      <c r="A14" s="3"/>
      <c r="B14" s="3"/>
      <c r="C14" s="3">
        <v>3.3</v>
      </c>
      <c r="D14" s="2" t="s">
        <v>30</v>
      </c>
      <c r="E14" s="11"/>
      <c r="F14" s="36"/>
      <c r="G14" s="39">
        <v>40300</v>
      </c>
      <c r="H14" s="4"/>
      <c r="I14" s="4"/>
      <c r="J14" s="5" t="s">
        <v>52</v>
      </c>
    </row>
    <row r="15" spans="1:10" s="8" customFormat="1">
      <c r="A15" s="3"/>
      <c r="B15" s="3"/>
      <c r="C15" s="3">
        <v>3.4</v>
      </c>
      <c r="D15" s="2" t="s">
        <v>36</v>
      </c>
      <c r="E15" s="11"/>
      <c r="F15" s="36"/>
      <c r="G15" s="39">
        <v>20705</v>
      </c>
      <c r="H15" s="4"/>
      <c r="I15" s="4"/>
      <c r="J15" s="5" t="s">
        <v>35</v>
      </c>
    </row>
    <row r="16" spans="1:10" s="8" customFormat="1">
      <c r="A16" s="3"/>
      <c r="B16" s="3"/>
      <c r="C16" s="3">
        <v>3.5</v>
      </c>
      <c r="D16" s="2" t="s">
        <v>38</v>
      </c>
      <c r="E16" s="11"/>
      <c r="F16" s="36"/>
      <c r="G16" s="39"/>
      <c r="H16" s="15">
        <v>109587</v>
      </c>
      <c r="I16" s="4"/>
      <c r="J16" s="5" t="s">
        <v>37</v>
      </c>
    </row>
    <row r="17" spans="1:10" s="8" customFormat="1">
      <c r="A17" s="3"/>
      <c r="B17" s="3"/>
      <c r="C17" s="3">
        <v>3.6</v>
      </c>
      <c r="D17" s="2" t="s">
        <v>39</v>
      </c>
      <c r="E17" s="11"/>
      <c r="F17" s="36"/>
      <c r="G17" s="38"/>
      <c r="H17" s="4"/>
      <c r="I17" s="15">
        <v>7000</v>
      </c>
      <c r="J17" s="5"/>
    </row>
    <row r="18" spans="1:10" s="8" customFormat="1">
      <c r="A18" s="3"/>
      <c r="B18" s="3"/>
      <c r="C18" s="3">
        <v>3.7</v>
      </c>
      <c r="D18" s="2" t="s">
        <v>40</v>
      </c>
      <c r="E18" s="17">
        <v>7346</v>
      </c>
      <c r="F18" s="36"/>
      <c r="G18" s="38"/>
      <c r="H18" s="4"/>
      <c r="I18" s="4"/>
      <c r="J18" s="5" t="s">
        <v>43</v>
      </c>
    </row>
    <row r="19" spans="1:10" s="8" customFormat="1">
      <c r="A19" s="3"/>
      <c r="B19" s="3"/>
      <c r="C19" s="3">
        <v>3.8</v>
      </c>
      <c r="D19" s="2" t="s">
        <v>41</v>
      </c>
      <c r="E19" s="16">
        <v>85576</v>
      </c>
      <c r="F19" s="36"/>
      <c r="G19" s="38"/>
      <c r="H19" s="4"/>
      <c r="I19" s="4"/>
      <c r="J19" s="5" t="s">
        <v>44</v>
      </c>
    </row>
    <row r="20" spans="1:10" s="8" customFormat="1">
      <c r="A20" s="3"/>
      <c r="B20" s="3"/>
      <c r="C20" s="3">
        <v>3.9</v>
      </c>
      <c r="D20" s="2" t="s">
        <v>42</v>
      </c>
      <c r="E20" s="17">
        <v>73462</v>
      </c>
      <c r="F20" s="36"/>
      <c r="G20" s="38"/>
      <c r="H20" s="4"/>
      <c r="I20" s="4"/>
      <c r="J20" s="5" t="s">
        <v>45</v>
      </c>
    </row>
    <row r="21" spans="1:10" s="8" customFormat="1">
      <c r="A21" s="3">
        <v>4</v>
      </c>
      <c r="B21" s="3" t="s">
        <v>46</v>
      </c>
      <c r="C21" s="3">
        <v>4.0999999999999996</v>
      </c>
      <c r="D21" s="2" t="s">
        <v>48</v>
      </c>
      <c r="E21" s="17">
        <v>94679</v>
      </c>
      <c r="F21" s="36"/>
      <c r="G21" s="38"/>
      <c r="H21" s="4"/>
      <c r="I21" s="4"/>
      <c r="J21" s="5" t="s">
        <v>51</v>
      </c>
    </row>
    <row r="22" spans="1:10" s="8" customFormat="1">
      <c r="A22" s="3"/>
      <c r="B22" s="3"/>
      <c r="C22" s="3">
        <v>4.2</v>
      </c>
      <c r="D22" s="2" t="s">
        <v>49</v>
      </c>
      <c r="E22" s="17"/>
      <c r="F22" s="36"/>
      <c r="G22" s="39">
        <v>10965</v>
      </c>
      <c r="H22" s="4"/>
      <c r="I22" s="4"/>
      <c r="J22" s="5" t="s">
        <v>50</v>
      </c>
    </row>
    <row r="23" spans="1:10" s="8" customFormat="1">
      <c r="A23" s="3"/>
      <c r="B23" s="3"/>
      <c r="C23" s="3">
        <v>4.3</v>
      </c>
      <c r="D23" s="2" t="s">
        <v>53</v>
      </c>
      <c r="E23" s="17"/>
      <c r="F23" s="36"/>
      <c r="G23" s="38"/>
      <c r="H23" s="4"/>
      <c r="I23" s="15">
        <v>10223</v>
      </c>
      <c r="J23" s="5"/>
    </row>
    <row r="24" spans="1:10" s="8" customFormat="1">
      <c r="A24" s="3"/>
      <c r="B24" s="3"/>
      <c r="C24" s="3">
        <v>4.4000000000000004</v>
      </c>
      <c r="D24" s="2" t="s">
        <v>54</v>
      </c>
      <c r="E24" s="17"/>
      <c r="F24" s="36"/>
      <c r="G24" s="38"/>
      <c r="H24" s="4"/>
      <c r="I24" s="15">
        <v>6400</v>
      </c>
      <c r="J24" s="5"/>
    </row>
    <row r="25" spans="1:10" s="8" customFormat="1">
      <c r="A25" s="3"/>
      <c r="B25" s="3"/>
      <c r="C25" s="3">
        <v>4.5</v>
      </c>
      <c r="D25" s="2" t="s">
        <v>55</v>
      </c>
      <c r="E25" s="17"/>
      <c r="F25" s="36"/>
      <c r="G25" s="38"/>
      <c r="H25" s="4"/>
      <c r="I25" s="15">
        <v>5000</v>
      </c>
      <c r="J25" s="5"/>
    </row>
    <row r="26" spans="1:10" s="8" customFormat="1">
      <c r="A26" s="3"/>
      <c r="B26" s="3"/>
      <c r="C26" s="3">
        <v>4.5999999999999996</v>
      </c>
      <c r="D26" s="2" t="s">
        <v>56</v>
      </c>
      <c r="E26" s="17"/>
      <c r="F26" s="36"/>
      <c r="G26" s="38"/>
      <c r="H26" s="4"/>
      <c r="I26" s="15">
        <v>9600</v>
      </c>
      <c r="J26" s="5"/>
    </row>
    <row r="27" spans="1:10" s="8" customFormat="1">
      <c r="A27" s="3"/>
      <c r="B27" s="3"/>
      <c r="C27" s="3">
        <v>4.7</v>
      </c>
      <c r="D27" s="2" t="s">
        <v>57</v>
      </c>
      <c r="E27" s="17"/>
      <c r="F27" s="36"/>
      <c r="G27" s="38"/>
      <c r="H27" s="4"/>
      <c r="I27" s="15">
        <v>2975</v>
      </c>
      <c r="J27" s="5"/>
    </row>
    <row r="28" spans="1:10" s="8" customFormat="1">
      <c r="A28" s="3"/>
      <c r="B28" s="3"/>
      <c r="C28" s="3">
        <v>4.8</v>
      </c>
      <c r="D28" s="2" t="s">
        <v>58</v>
      </c>
      <c r="E28" s="17"/>
      <c r="F28" s="36"/>
      <c r="G28" s="38"/>
      <c r="H28" s="4"/>
      <c r="I28" s="15">
        <v>3142</v>
      </c>
      <c r="J28" s="5"/>
    </row>
    <row r="29" spans="1:10" s="8" customFormat="1">
      <c r="A29" s="3"/>
      <c r="B29" s="3"/>
      <c r="C29" s="3">
        <v>4.9000000000000004</v>
      </c>
      <c r="D29" s="2" t="s">
        <v>60</v>
      </c>
      <c r="E29" s="17"/>
      <c r="F29" s="36"/>
      <c r="G29" s="38"/>
      <c r="H29" s="4"/>
      <c r="I29" s="15">
        <v>27550</v>
      </c>
      <c r="J29" s="5"/>
    </row>
    <row r="30" spans="1:10" s="8" customFormat="1">
      <c r="A30" s="3"/>
      <c r="B30" s="3"/>
      <c r="C30" s="3">
        <v>4.0999999999999996</v>
      </c>
      <c r="D30" s="2" t="s">
        <v>59</v>
      </c>
      <c r="E30" s="17"/>
      <c r="F30" s="36"/>
      <c r="G30" s="38"/>
      <c r="H30" s="4"/>
      <c r="I30" s="15">
        <v>16350</v>
      </c>
      <c r="J30" s="5"/>
    </row>
    <row r="31" spans="1:10" s="8" customFormat="1">
      <c r="A31" s="3">
        <v>5</v>
      </c>
      <c r="B31" s="3" t="s">
        <v>61</v>
      </c>
      <c r="C31" s="3">
        <v>5.0999999999999996</v>
      </c>
      <c r="D31" s="2" t="s">
        <v>61</v>
      </c>
      <c r="E31" s="17"/>
      <c r="F31" s="36">
        <v>158879</v>
      </c>
      <c r="G31" s="38"/>
      <c r="H31" s="4"/>
      <c r="I31" s="15"/>
      <c r="J31" s="5" t="s">
        <v>62</v>
      </c>
    </row>
    <row r="32" spans="1:10" s="8" customFormat="1">
      <c r="A32" s="3"/>
      <c r="B32" s="3"/>
      <c r="C32" s="3">
        <v>5.2</v>
      </c>
      <c r="D32" s="2" t="s">
        <v>73</v>
      </c>
      <c r="E32" s="17">
        <v>39510</v>
      </c>
      <c r="F32" s="36"/>
      <c r="G32" s="38"/>
      <c r="H32" s="4"/>
      <c r="I32" s="15"/>
      <c r="J32" s="5" t="s">
        <v>77</v>
      </c>
    </row>
    <row r="33" spans="1:15" s="8" customFormat="1">
      <c r="A33" s="3"/>
      <c r="B33" s="3"/>
      <c r="C33" s="3">
        <v>5.3</v>
      </c>
      <c r="D33" s="2" t="s">
        <v>66</v>
      </c>
      <c r="E33" s="17"/>
      <c r="F33" s="36"/>
      <c r="G33" s="38"/>
      <c r="H33" s="4"/>
      <c r="I33" s="15">
        <v>12000</v>
      </c>
      <c r="J33" s="5"/>
    </row>
    <row r="34" spans="1:15" s="8" customFormat="1">
      <c r="A34" s="3"/>
      <c r="B34" s="3"/>
      <c r="C34" s="3">
        <v>5.4</v>
      </c>
      <c r="D34" s="2" t="s">
        <v>63</v>
      </c>
      <c r="E34" s="17"/>
      <c r="F34" s="36"/>
      <c r="G34" s="38"/>
      <c r="H34" s="4"/>
      <c r="I34" s="15">
        <v>4200</v>
      </c>
      <c r="J34" s="5"/>
    </row>
    <row r="35" spans="1:15" s="8" customFormat="1">
      <c r="A35" s="3"/>
      <c r="B35" s="3"/>
      <c r="C35" s="3">
        <v>5.5</v>
      </c>
      <c r="D35" s="2" t="s">
        <v>64</v>
      </c>
      <c r="E35" s="17"/>
      <c r="F35" s="36"/>
      <c r="G35" s="38"/>
      <c r="H35" s="4"/>
      <c r="I35" s="15">
        <v>1750</v>
      </c>
      <c r="J35" s="5"/>
    </row>
    <row r="36" spans="1:15" s="8" customFormat="1">
      <c r="A36" s="3"/>
      <c r="B36" s="3"/>
      <c r="C36" s="3">
        <v>5.6</v>
      </c>
      <c r="D36" s="2" t="s">
        <v>65</v>
      </c>
      <c r="E36" s="17"/>
      <c r="F36" s="36"/>
      <c r="G36" s="38"/>
      <c r="H36" s="4"/>
      <c r="I36" s="15">
        <v>4170</v>
      </c>
      <c r="J36" s="5"/>
    </row>
    <row r="37" spans="1:15" s="8" customFormat="1">
      <c r="A37" s="3"/>
      <c r="B37" s="3"/>
      <c r="C37" s="3">
        <v>5.7</v>
      </c>
      <c r="D37" s="2" t="s">
        <v>67</v>
      </c>
      <c r="E37" s="17"/>
      <c r="F37" s="36"/>
      <c r="G37" s="38"/>
      <c r="H37" s="4"/>
      <c r="I37" s="15">
        <v>10000</v>
      </c>
      <c r="J37" s="5"/>
    </row>
    <row r="38" spans="1:15" s="8" customFormat="1">
      <c r="A38" s="3">
        <v>6</v>
      </c>
      <c r="B38" s="3" t="s">
        <v>68</v>
      </c>
      <c r="C38" s="3">
        <v>6.1</v>
      </c>
      <c r="D38" s="2" t="s">
        <v>69</v>
      </c>
      <c r="E38" s="17">
        <v>127067</v>
      </c>
      <c r="F38" s="36"/>
      <c r="G38" s="38"/>
      <c r="H38" s="4"/>
      <c r="I38" s="15"/>
      <c r="J38" s="5" t="s">
        <v>70</v>
      </c>
    </row>
    <row r="39" spans="1:15" s="24" customFormat="1" ht="15.75" thickBot="1">
      <c r="A39" s="25">
        <v>7</v>
      </c>
      <c r="B39" s="25" t="s">
        <v>71</v>
      </c>
      <c r="C39" s="25">
        <v>7.1</v>
      </c>
      <c r="D39" s="26" t="s">
        <v>79</v>
      </c>
      <c r="E39" s="27"/>
      <c r="F39" s="37"/>
      <c r="G39" s="40"/>
      <c r="H39" s="28"/>
      <c r="I39" s="29">
        <v>676350</v>
      </c>
      <c r="J39" s="30"/>
      <c r="K39" s="31"/>
      <c r="L39" s="31"/>
      <c r="M39" s="31"/>
      <c r="N39" s="31"/>
      <c r="O39" s="31"/>
    </row>
    <row r="40" spans="1:15" s="24" customFormat="1" ht="15.75" thickBot="1">
      <c r="A40" s="3"/>
      <c r="B40" s="3"/>
      <c r="C40" s="3">
        <v>7.2</v>
      </c>
      <c r="D40" s="2" t="s">
        <v>80</v>
      </c>
      <c r="E40" s="17"/>
      <c r="F40" s="36"/>
      <c r="G40" s="38"/>
      <c r="H40" s="4"/>
      <c r="I40" s="15">
        <v>180000</v>
      </c>
      <c r="J40" s="5"/>
      <c r="K40" s="31"/>
      <c r="L40" s="31"/>
      <c r="M40" s="31"/>
      <c r="N40" s="31"/>
      <c r="O40" s="31"/>
    </row>
    <row r="41" spans="1:15" s="24" customFormat="1" ht="15.75" thickBot="1">
      <c r="A41" s="43"/>
      <c r="B41" s="43"/>
      <c r="C41" s="43">
        <v>7.3</v>
      </c>
      <c r="D41" s="44" t="s">
        <v>78</v>
      </c>
      <c r="E41" s="45"/>
      <c r="F41" s="46"/>
      <c r="G41" s="47"/>
      <c r="H41" s="48"/>
      <c r="I41" s="49">
        <v>118530</v>
      </c>
      <c r="J41" s="50"/>
      <c r="K41" s="31"/>
      <c r="L41" s="31"/>
      <c r="M41" s="31"/>
      <c r="N41" s="31"/>
      <c r="O41" s="31"/>
    </row>
    <row r="42" spans="1:15" s="8" customFormat="1" ht="15.75" thickTop="1">
      <c r="A42" s="18"/>
      <c r="B42" s="18" t="s">
        <v>72</v>
      </c>
      <c r="C42" s="18"/>
      <c r="D42" s="19"/>
      <c r="E42" s="20">
        <f>SUM(E3:E41)</f>
        <v>452016</v>
      </c>
      <c r="F42" s="41">
        <f>SUM(F3:F41)</f>
        <v>544553</v>
      </c>
      <c r="G42" s="42">
        <f>SUM(G3:G41)</f>
        <v>113290</v>
      </c>
      <c r="H42" s="21">
        <f>SUM(H3:H41)</f>
        <v>193937</v>
      </c>
      <c r="I42" s="22">
        <f>SUM(I3:I41)</f>
        <v>1116878</v>
      </c>
      <c r="J42" s="23"/>
    </row>
    <row r="43" spans="1:15" s="8" customFormat="1">
      <c r="A43" s="3"/>
      <c r="B43" s="3"/>
      <c r="C43" s="3"/>
      <c r="D43" s="2"/>
      <c r="E43" s="17"/>
      <c r="F43" s="36"/>
      <c r="G43" s="38"/>
      <c r="H43" s="4"/>
      <c r="I43" s="15"/>
      <c r="J43" s="5"/>
    </row>
    <row r="44" spans="1:15" s="8" customFormat="1">
      <c r="A44" s="3"/>
      <c r="B44" s="3" t="s">
        <v>74</v>
      </c>
      <c r="C44" s="3"/>
      <c r="D44" s="2"/>
      <c r="E44" s="17">
        <f>E42+F42</f>
        <v>996569</v>
      </c>
      <c r="F44" s="36"/>
      <c r="G44" s="38"/>
      <c r="H44" s="4"/>
      <c r="I44" s="15"/>
      <c r="J44" s="5"/>
    </row>
    <row r="45" spans="1:15" s="8" customFormat="1">
      <c r="A45" s="3"/>
      <c r="B45" s="3" t="s">
        <v>75</v>
      </c>
      <c r="C45" s="3"/>
      <c r="D45" s="2"/>
      <c r="E45" s="17"/>
      <c r="F45" s="36"/>
      <c r="G45" s="38">
        <f>G42+H42+I42</f>
        <v>1424105</v>
      </c>
      <c r="H45" s="4"/>
      <c r="I45" s="15"/>
      <c r="J45" s="5"/>
    </row>
    <row r="46" spans="1:15" s="8" customFormat="1">
      <c r="A46" s="3"/>
      <c r="B46" s="3" t="s">
        <v>76</v>
      </c>
      <c r="C46" s="3"/>
      <c r="D46" s="2"/>
      <c r="E46" s="17">
        <f>E44-G45</f>
        <v>-427536</v>
      </c>
      <c r="F46" s="36"/>
      <c r="G46" s="38"/>
      <c r="H46" s="4"/>
      <c r="I46" s="4"/>
      <c r="J46" s="5"/>
    </row>
  </sheetData>
  <mergeCells count="1">
    <mergeCell ref="A1:J1"/>
  </mergeCells>
  <pageMargins left="0.7" right="0.7" top="0.75" bottom="0.75" header="0.3" footer="0.3"/>
  <pageSetup scale="70" fitToHeight="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Production</vt:lpstr>
    </vt:vector>
  </TitlesOfParts>
  <Company>Jefferson Science Associates, LLC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debutler</dc:creator>
  <cp:lastModifiedBy>Lubomir Pentchev</cp:lastModifiedBy>
  <cp:lastPrinted>2010-08-13T14:29:49Z</cp:lastPrinted>
  <dcterms:created xsi:type="dcterms:W3CDTF">2010-08-06T17:04:17Z</dcterms:created>
  <dcterms:modified xsi:type="dcterms:W3CDTF">2010-08-25T18:15:26Z</dcterms:modified>
</cp:coreProperties>
</file>