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40" windowHeight="108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Sheet1!$A$1:$N$111</definedName>
  </definedNames>
  <calcPr calcId="125725" concurrentCalc="0"/>
</workbook>
</file>

<file path=xl/calcChain.xml><?xml version="1.0" encoding="utf-8"?>
<calcChain xmlns="http://schemas.openxmlformats.org/spreadsheetml/2006/main">
  <c r="J83" i="1"/>
  <c r="L15"/>
  <c r="L26"/>
  <c r="L65"/>
  <c r="L70"/>
  <c r="L77"/>
  <c r="L83"/>
  <c r="L22"/>
  <c r="L37"/>
  <c r="L42"/>
  <c r="L49"/>
  <c r="L55"/>
  <c r="L82"/>
  <c r="J42"/>
  <c r="J65"/>
  <c r="J86"/>
  <c r="J70"/>
  <c r="J77"/>
  <c r="J85"/>
  <c r="J37"/>
  <c r="J84"/>
  <c r="J22"/>
  <c r="J49"/>
  <c r="J82"/>
  <c r="L79"/>
  <c r="L81"/>
  <c r="J55"/>
  <c r="J26"/>
  <c r="J15"/>
  <c r="J79"/>
  <c r="J81"/>
</calcChain>
</file>

<file path=xl/sharedStrings.xml><?xml version="1.0" encoding="utf-8"?>
<sst xmlns="http://schemas.openxmlformats.org/spreadsheetml/2006/main" count="230" uniqueCount="111">
  <si>
    <t>Hall B 12GeV Upgrade Design Tasks</t>
  </si>
  <si>
    <t>Task</t>
  </si>
  <si>
    <t>Install Date</t>
  </si>
  <si>
    <t>Drawing Deadline</t>
  </si>
  <si>
    <t xml:space="preserve">Designer </t>
  </si>
  <si>
    <t>Engineer</t>
  </si>
  <si>
    <t>Physicist</t>
  </si>
  <si>
    <t>Subway</t>
  </si>
  <si>
    <t>Forrest</t>
  </si>
  <si>
    <t>Bob</t>
  </si>
  <si>
    <t>Doug Tilles</t>
  </si>
  <si>
    <t>Forward Carriage</t>
  </si>
  <si>
    <t>Saptarshi</t>
  </si>
  <si>
    <t>Install and align subway rail</t>
  </si>
  <si>
    <t>Motion system</t>
  </si>
  <si>
    <t>Orlando conceptual design</t>
  </si>
  <si>
    <t>Beamline</t>
  </si>
  <si>
    <t>Joe</t>
  </si>
  <si>
    <t>FX</t>
  </si>
  <si>
    <t>PCAL</t>
  </si>
  <si>
    <t>Installation tooling</t>
  </si>
  <si>
    <t>Allen</t>
  </si>
  <si>
    <t>Stepan</t>
  </si>
  <si>
    <t>FTOF</t>
  </si>
  <si>
    <t>Strongback mods</t>
  </si>
  <si>
    <t>Dan</t>
  </si>
  <si>
    <t>1B frame and mounts</t>
  </si>
  <si>
    <t>9/31/12</t>
  </si>
  <si>
    <t>9/31/2012</t>
  </si>
  <si>
    <t>LTCC</t>
  </si>
  <si>
    <t>Mirror sag test</t>
  </si>
  <si>
    <t>Box mods</t>
  </si>
  <si>
    <t>Window design</t>
  </si>
  <si>
    <t>11/31/12</t>
  </si>
  <si>
    <t>Mauri</t>
  </si>
  <si>
    <t>Tooling mods</t>
  </si>
  <si>
    <t>Install dates based on Upgrade Schedule DHK 5/14/12</t>
  </si>
  <si>
    <t>CTOF</t>
  </si>
  <si>
    <t>Cyril</t>
  </si>
  <si>
    <t>Vitaly</t>
  </si>
  <si>
    <t>SVT</t>
  </si>
  <si>
    <t>Brandon</t>
  </si>
  <si>
    <t>Amrit</t>
  </si>
  <si>
    <t>HTCC</t>
  </si>
  <si>
    <t>Containment vessel design</t>
  </si>
  <si>
    <t>Youri</t>
  </si>
  <si>
    <t>Transport cart</t>
  </si>
  <si>
    <t>Support cart</t>
  </si>
  <si>
    <t>Drift Chambers</t>
  </si>
  <si>
    <t>Load test installation tooling</t>
  </si>
  <si>
    <t>Mac</t>
  </si>
  <si>
    <t xml:space="preserve">Mounts and adjusters to Torus </t>
  </si>
  <si>
    <t>Start</t>
  </si>
  <si>
    <t>Finish</t>
  </si>
  <si>
    <t>Subsystem</t>
  </si>
  <si>
    <t>Date Component will be Used</t>
  </si>
  <si>
    <t>Designer Man-Weeks</t>
  </si>
  <si>
    <t>Engineer Man-Weeks</t>
  </si>
  <si>
    <t>Status</t>
  </si>
  <si>
    <t>Design external cooling system</t>
  </si>
  <si>
    <t>Tooling to rotate SVT from vertical assembly stand to horizontal</t>
  </si>
  <si>
    <t>Cart to move SVT to DC cleanroom</t>
  </si>
  <si>
    <t>Tooling to join SVT and MM</t>
  </si>
  <si>
    <t>Transport cart for SVT and MM</t>
  </si>
  <si>
    <t>Insertion cart</t>
  </si>
  <si>
    <t>Mounts for SVT/MM to solenoid</t>
  </si>
  <si>
    <t>Detector component and assembly drawings</t>
  </si>
  <si>
    <t>Design and drawings R4</t>
  </si>
  <si>
    <t>Support tube for SVT / MM</t>
  </si>
  <si>
    <t>Activity ID for drawings</t>
  </si>
  <si>
    <t>Apex extension for PCAL</t>
  </si>
  <si>
    <t>HV cable strain relief at top of chambers and cable bundle on strongback</t>
  </si>
  <si>
    <t>Cable trays and gas system mounts</t>
  </si>
  <si>
    <t>Maintenance platforms</t>
  </si>
  <si>
    <t>Total</t>
  </si>
  <si>
    <t>Baseline Schedule 7/23/13</t>
  </si>
  <si>
    <t>Transport rack</t>
  </si>
  <si>
    <t>1B counter shipping containers and storage racks</t>
  </si>
  <si>
    <t>Moeller cup</t>
  </si>
  <si>
    <t>Awning and window</t>
  </si>
  <si>
    <t>Beamline drawing</t>
  </si>
  <si>
    <t>Stands for beamline components</t>
  </si>
  <si>
    <t>Lead nose on FC</t>
  </si>
  <si>
    <t>Solenoid motion system</t>
  </si>
  <si>
    <t>14264008a</t>
  </si>
  <si>
    <t>Reinforce Fwd Carriage</t>
  </si>
  <si>
    <t>Weld PCAL and LTCC brackets</t>
  </si>
  <si>
    <t>Install panel 2 TOF brackets</t>
  </si>
  <si>
    <t>Solenoid heater system</t>
  </si>
  <si>
    <t>Add handrails, stairs, and A/C to level 0</t>
  </si>
  <si>
    <t>Integrate central detector</t>
  </si>
  <si>
    <t>Project Total</t>
  </si>
  <si>
    <t>Number of People</t>
  </si>
  <si>
    <t>Time to complete (weeks)</t>
  </si>
  <si>
    <t xml:space="preserve">Forrest </t>
  </si>
  <si>
    <t>Manweeks per person</t>
  </si>
  <si>
    <t>Forward tagger integration</t>
  </si>
  <si>
    <t>Forward tagger spoolpiece</t>
  </si>
  <si>
    <t>Final drawings for tooling for wrapping</t>
  </si>
  <si>
    <t xml:space="preserve">Final drawings for counter storage </t>
  </si>
  <si>
    <t>Final drawings for CTOF support and Solenoid Harness</t>
  </si>
  <si>
    <t>Final drawings for counter installation arm - cart</t>
  </si>
  <si>
    <t>Final drawings for magnetic shield compensating coil</t>
  </si>
  <si>
    <t>Final drawings for magnetic shield components</t>
  </si>
  <si>
    <t>Final drawings for patch panels for LV &amp; HV; 200 ch</t>
  </si>
  <si>
    <t>Final drawings for splitter to TDC and ADC; 100 ch</t>
  </si>
  <si>
    <t>4/31/13</t>
  </si>
  <si>
    <t>Moeller shield</t>
  </si>
  <si>
    <t>Coordinate with Civil Engineering</t>
  </si>
  <si>
    <t>Hall ramp cradle</t>
  </si>
  <si>
    <t>CLAS cradle may work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</si>
</sst>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right" wrapText="1"/>
    </xf>
    <xf numFmtId="14" fontId="2" fillId="0" borderId="0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4" fontId="2" fillId="0" borderId="7" xfId="0" applyNumberFormat="1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2" fillId="0" borderId="8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9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5" fontId="3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5" xfId="0" applyFont="1" applyBorder="1" applyAlignment="1">
      <alignment wrapText="1"/>
    </xf>
    <xf numFmtId="164" fontId="2" fillId="0" borderId="0" xfId="0" applyNumberFormat="1" applyFont="1" applyAlignment="1">
      <alignment horizontal="center" wrapText="1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14" fontId="2" fillId="0" borderId="2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>
      <selection activeCell="J28" sqref="J28:J36"/>
    </sheetView>
  </sheetViews>
  <sheetFormatPr defaultRowHeight="13.2"/>
  <cols>
    <col min="1" max="1" width="14.33203125" style="1" customWidth="1"/>
    <col min="2" max="2" width="11.44140625" style="3" customWidth="1"/>
    <col min="3" max="3" width="24.33203125" style="1" customWidth="1"/>
    <col min="4" max="4" width="0.5546875" style="3" hidden="1" customWidth="1"/>
    <col min="5" max="5" width="13.77734375" style="3" hidden="1" customWidth="1"/>
    <col min="6" max="6" width="10.21875" style="3" customWidth="1"/>
    <col min="7" max="7" width="11.21875" style="3" customWidth="1"/>
    <col min="8" max="8" width="11.33203125" style="3" customWidth="1"/>
    <col min="9" max="9" width="11.6640625" style="3" customWidth="1"/>
    <col min="10" max="10" width="8.5546875" style="3" customWidth="1"/>
    <col min="11" max="11" width="13.109375" style="3" customWidth="1"/>
    <col min="12" max="12" width="9.33203125" style="3" customWidth="1"/>
    <col min="13" max="13" width="10.5546875" style="3" customWidth="1"/>
    <col min="14" max="14" width="30.44140625" style="1" customWidth="1"/>
    <col min="15" max="16384" width="8.88671875" style="1"/>
  </cols>
  <sheetData>
    <row r="1" spans="1:14" ht="43.2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5">
        <v>41165</v>
      </c>
    </row>
    <row r="2" spans="1:14" s="5" customFormat="1" ht="45" customHeight="1" thickBot="1">
      <c r="A2" s="26"/>
      <c r="B2" s="27"/>
      <c r="C2" s="36"/>
      <c r="D2" s="45" t="s">
        <v>36</v>
      </c>
      <c r="E2" s="45"/>
      <c r="F2" s="36"/>
      <c r="G2" s="36"/>
      <c r="H2" s="36" t="s">
        <v>75</v>
      </c>
      <c r="I2" s="36"/>
      <c r="J2" s="27"/>
      <c r="K2" s="27"/>
      <c r="L2" s="27"/>
      <c r="M2" s="27"/>
      <c r="N2" s="37"/>
    </row>
    <row r="3" spans="1:14" s="5" customFormat="1" ht="42.6" customHeight="1" thickBot="1">
      <c r="A3" s="31" t="s">
        <v>54</v>
      </c>
      <c r="B3" s="32" t="s">
        <v>69</v>
      </c>
      <c r="C3" s="33" t="s">
        <v>1</v>
      </c>
      <c r="D3" s="32" t="s">
        <v>2</v>
      </c>
      <c r="E3" s="32" t="s">
        <v>3</v>
      </c>
      <c r="F3" s="32" t="s">
        <v>52</v>
      </c>
      <c r="G3" s="32" t="s">
        <v>53</v>
      </c>
      <c r="H3" s="32" t="s">
        <v>55</v>
      </c>
      <c r="I3" s="32" t="s">
        <v>4</v>
      </c>
      <c r="J3" s="32" t="s">
        <v>56</v>
      </c>
      <c r="K3" s="32" t="s">
        <v>5</v>
      </c>
      <c r="L3" s="32" t="s">
        <v>57</v>
      </c>
      <c r="M3" s="32" t="s">
        <v>6</v>
      </c>
      <c r="N3" s="34" t="s">
        <v>58</v>
      </c>
    </row>
    <row r="4" spans="1:14" ht="13.8" thickBot="1">
      <c r="A4" s="13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9"/>
    </row>
    <row r="5" spans="1:14" ht="26.4">
      <c r="A5" s="28" t="s">
        <v>40</v>
      </c>
      <c r="B5" s="8">
        <v>142211465</v>
      </c>
      <c r="C5" s="9" t="s">
        <v>66</v>
      </c>
      <c r="D5" s="10"/>
      <c r="E5" s="10"/>
      <c r="F5" s="10"/>
      <c r="G5" s="11">
        <v>41258</v>
      </c>
      <c r="H5" s="10">
        <v>41348</v>
      </c>
      <c r="I5" s="8" t="s">
        <v>41</v>
      </c>
      <c r="J5" s="8">
        <v>18</v>
      </c>
      <c r="K5" s="8" t="s">
        <v>12</v>
      </c>
      <c r="L5" s="8">
        <v>8</v>
      </c>
      <c r="M5" s="8" t="s">
        <v>42</v>
      </c>
      <c r="N5" s="12"/>
    </row>
    <row r="6" spans="1:14">
      <c r="A6" s="13"/>
      <c r="B6" s="14"/>
      <c r="C6" s="15" t="s">
        <v>67</v>
      </c>
      <c r="D6" s="16"/>
      <c r="E6" s="16"/>
      <c r="F6" s="16"/>
      <c r="G6" s="17">
        <v>41501</v>
      </c>
      <c r="H6" s="16">
        <v>41685</v>
      </c>
      <c r="I6" s="14" t="s">
        <v>41</v>
      </c>
      <c r="J6" s="14">
        <v>12</v>
      </c>
      <c r="K6" s="14" t="s">
        <v>12</v>
      </c>
      <c r="L6" s="14">
        <v>4</v>
      </c>
      <c r="M6" s="14"/>
      <c r="N6" s="19"/>
    </row>
    <row r="7" spans="1:14" ht="26.4">
      <c r="A7" s="13"/>
      <c r="B7" s="14">
        <v>142211450</v>
      </c>
      <c r="C7" s="15" t="s">
        <v>59</v>
      </c>
      <c r="D7" s="16"/>
      <c r="E7" s="16"/>
      <c r="F7" s="16"/>
      <c r="G7" s="18">
        <v>41409</v>
      </c>
      <c r="H7" s="16">
        <v>41501</v>
      </c>
      <c r="I7" s="14" t="s">
        <v>41</v>
      </c>
      <c r="J7" s="14">
        <v>5</v>
      </c>
      <c r="K7" s="14" t="s">
        <v>12</v>
      </c>
      <c r="L7" s="14">
        <v>6</v>
      </c>
      <c r="M7" s="14"/>
      <c r="N7" s="19"/>
    </row>
    <row r="8" spans="1:14" ht="39.6">
      <c r="A8" s="13"/>
      <c r="B8" s="14">
        <v>142211255</v>
      </c>
      <c r="C8" s="15" t="s">
        <v>60</v>
      </c>
      <c r="D8" s="16"/>
      <c r="E8" s="16"/>
      <c r="F8" s="16"/>
      <c r="G8" s="18">
        <v>41562</v>
      </c>
      <c r="H8" s="16">
        <v>41654</v>
      </c>
      <c r="I8" s="14" t="s">
        <v>41</v>
      </c>
      <c r="J8" s="14">
        <v>3</v>
      </c>
      <c r="K8" s="14" t="s">
        <v>12</v>
      </c>
      <c r="L8" s="14">
        <v>2</v>
      </c>
      <c r="M8" s="14"/>
      <c r="N8" s="19"/>
    </row>
    <row r="9" spans="1:14" ht="26.4">
      <c r="A9" s="13"/>
      <c r="B9" s="14">
        <v>142211255</v>
      </c>
      <c r="C9" s="15" t="s">
        <v>61</v>
      </c>
      <c r="D9" s="16"/>
      <c r="E9" s="16"/>
      <c r="F9" s="16"/>
      <c r="G9" s="18">
        <v>41562</v>
      </c>
      <c r="H9" s="16">
        <v>41654</v>
      </c>
      <c r="I9" s="14" t="s">
        <v>41</v>
      </c>
      <c r="J9" s="14">
        <v>2</v>
      </c>
      <c r="K9" s="14" t="s">
        <v>12</v>
      </c>
      <c r="L9" s="14">
        <v>2</v>
      </c>
      <c r="M9" s="14"/>
      <c r="N9" s="19"/>
    </row>
    <row r="10" spans="1:14">
      <c r="A10" s="13"/>
      <c r="B10" s="14">
        <v>142211800</v>
      </c>
      <c r="C10" s="15" t="s">
        <v>68</v>
      </c>
      <c r="D10" s="16"/>
      <c r="E10" s="16"/>
      <c r="F10" s="16"/>
      <c r="G10" s="18">
        <v>41623</v>
      </c>
      <c r="H10" s="16">
        <v>41718</v>
      </c>
      <c r="I10" s="14" t="s">
        <v>8</v>
      </c>
      <c r="J10" s="14">
        <v>3</v>
      </c>
      <c r="K10" s="14" t="s">
        <v>12</v>
      </c>
      <c r="L10" s="14">
        <v>2</v>
      </c>
      <c r="M10" s="14"/>
      <c r="N10" s="19"/>
    </row>
    <row r="11" spans="1:14">
      <c r="A11" s="13"/>
      <c r="B11" s="14"/>
      <c r="C11" s="15" t="s">
        <v>62</v>
      </c>
      <c r="D11" s="16"/>
      <c r="E11" s="16"/>
      <c r="F11" s="16"/>
      <c r="G11" s="18">
        <v>41623</v>
      </c>
      <c r="H11" s="16">
        <v>41718</v>
      </c>
      <c r="I11" s="14" t="s">
        <v>8</v>
      </c>
      <c r="J11" s="14">
        <v>6</v>
      </c>
      <c r="K11" s="14" t="s">
        <v>12</v>
      </c>
      <c r="L11" s="14">
        <v>6</v>
      </c>
      <c r="M11" s="14"/>
      <c r="N11" s="19"/>
    </row>
    <row r="12" spans="1:14" ht="26.4">
      <c r="A12" s="13"/>
      <c r="B12" s="14">
        <v>142211875</v>
      </c>
      <c r="C12" s="15" t="s">
        <v>63</v>
      </c>
      <c r="D12" s="16"/>
      <c r="E12" s="16"/>
      <c r="F12" s="16"/>
      <c r="G12" s="18">
        <v>41623</v>
      </c>
      <c r="H12" s="16">
        <v>41747</v>
      </c>
      <c r="I12" s="14" t="s">
        <v>8</v>
      </c>
      <c r="J12" s="14">
        <v>12</v>
      </c>
      <c r="K12" s="14" t="s">
        <v>12</v>
      </c>
      <c r="L12" s="14">
        <v>4</v>
      </c>
      <c r="M12" s="14"/>
      <c r="N12" s="19"/>
    </row>
    <row r="13" spans="1:14">
      <c r="A13" s="13"/>
      <c r="B13" s="14">
        <v>142211840</v>
      </c>
      <c r="C13" s="15" t="s">
        <v>64</v>
      </c>
      <c r="D13" s="16"/>
      <c r="E13" s="16"/>
      <c r="F13" s="16"/>
      <c r="G13" s="18">
        <v>41623</v>
      </c>
      <c r="H13" s="16">
        <v>41747</v>
      </c>
      <c r="I13" s="14" t="s">
        <v>8</v>
      </c>
      <c r="J13" s="14">
        <v>5</v>
      </c>
      <c r="K13" s="14" t="s">
        <v>12</v>
      </c>
      <c r="L13" s="14">
        <v>3</v>
      </c>
      <c r="M13" s="14"/>
      <c r="N13" s="19"/>
    </row>
    <row r="14" spans="1:14" ht="26.4">
      <c r="A14" s="13"/>
      <c r="B14" s="14"/>
      <c r="C14" s="15" t="s">
        <v>65</v>
      </c>
      <c r="D14" s="16"/>
      <c r="E14" s="16"/>
      <c r="F14" s="16"/>
      <c r="G14" s="18">
        <v>41623</v>
      </c>
      <c r="H14" s="16">
        <v>41747</v>
      </c>
      <c r="I14" s="14" t="s">
        <v>8</v>
      </c>
      <c r="J14" s="14">
        <v>4</v>
      </c>
      <c r="K14" s="14" t="s">
        <v>12</v>
      </c>
      <c r="L14" s="14">
        <v>3</v>
      </c>
      <c r="M14" s="14"/>
      <c r="N14" s="19"/>
    </row>
    <row r="15" spans="1:14" ht="13.8" thickBot="1">
      <c r="A15" s="20" t="s">
        <v>74</v>
      </c>
      <c r="B15" s="21"/>
      <c r="C15" s="22"/>
      <c r="D15" s="23"/>
      <c r="E15" s="23"/>
      <c r="F15" s="23"/>
      <c r="G15" s="23"/>
      <c r="H15" s="23"/>
      <c r="I15" s="21"/>
      <c r="J15" s="24">
        <f>SUM(J5:J14)</f>
        <v>70</v>
      </c>
      <c r="K15" s="24"/>
      <c r="L15" s="24">
        <f>SUM(L5:L14)</f>
        <v>40</v>
      </c>
      <c r="M15" s="21"/>
      <c r="N15" s="25"/>
    </row>
    <row r="16" spans="1:14" ht="13.8" thickBot="1">
      <c r="A16" s="13"/>
      <c r="B16" s="14"/>
      <c r="C16" s="15"/>
      <c r="D16" s="16"/>
      <c r="E16" s="16"/>
      <c r="F16" s="16"/>
      <c r="G16" s="16"/>
      <c r="H16" s="16"/>
      <c r="I16" s="14"/>
      <c r="J16" s="14"/>
      <c r="K16" s="14"/>
      <c r="L16" s="14"/>
      <c r="M16" s="14"/>
      <c r="N16" s="19"/>
    </row>
    <row r="17" spans="1:14">
      <c r="A17" s="28" t="s">
        <v>48</v>
      </c>
      <c r="B17" s="8"/>
      <c r="C17" s="9" t="s">
        <v>49</v>
      </c>
      <c r="D17" s="8"/>
      <c r="E17" s="10">
        <v>41264</v>
      </c>
      <c r="F17" s="10"/>
      <c r="G17" s="10"/>
      <c r="H17" s="10"/>
      <c r="I17" s="8"/>
      <c r="J17" s="8"/>
      <c r="K17" s="8" t="s">
        <v>9</v>
      </c>
      <c r="L17" s="8">
        <v>2</v>
      </c>
      <c r="M17" s="8" t="s">
        <v>50</v>
      </c>
      <c r="N17" s="12"/>
    </row>
    <row r="18" spans="1:14" ht="39.6">
      <c r="A18" s="13"/>
      <c r="B18" s="14"/>
      <c r="C18" s="15" t="s">
        <v>71</v>
      </c>
      <c r="D18" s="14"/>
      <c r="E18" s="16"/>
      <c r="F18" s="16"/>
      <c r="G18" s="16">
        <v>41228</v>
      </c>
      <c r="H18" s="16">
        <v>41258</v>
      </c>
      <c r="I18" s="14" t="s">
        <v>21</v>
      </c>
      <c r="J18" s="14">
        <v>3</v>
      </c>
      <c r="K18" s="14" t="s">
        <v>9</v>
      </c>
      <c r="L18" s="14">
        <v>2</v>
      </c>
      <c r="M18" s="14"/>
      <c r="N18" s="19"/>
    </row>
    <row r="19" spans="1:14" ht="26.4">
      <c r="A19" s="13"/>
      <c r="B19" s="14"/>
      <c r="C19" s="15" t="s">
        <v>51</v>
      </c>
      <c r="D19" s="16">
        <v>41901</v>
      </c>
      <c r="E19" s="14"/>
      <c r="F19" s="14"/>
      <c r="G19" s="16">
        <v>41654</v>
      </c>
      <c r="H19" s="16">
        <v>41729</v>
      </c>
      <c r="I19" s="14" t="s">
        <v>21</v>
      </c>
      <c r="J19" s="14">
        <v>6</v>
      </c>
      <c r="K19" s="14" t="s">
        <v>9</v>
      </c>
      <c r="L19" s="14">
        <v>3</v>
      </c>
      <c r="M19" s="14"/>
      <c r="N19" s="19"/>
    </row>
    <row r="20" spans="1:14" ht="26.4">
      <c r="A20" s="13"/>
      <c r="B20" s="14"/>
      <c r="C20" s="15" t="s">
        <v>72</v>
      </c>
      <c r="D20" s="14"/>
      <c r="E20" s="14"/>
      <c r="F20" s="14"/>
      <c r="G20" s="16">
        <v>41501</v>
      </c>
      <c r="H20" s="16">
        <v>41623</v>
      </c>
      <c r="I20" s="14" t="s">
        <v>21</v>
      </c>
      <c r="J20" s="14">
        <v>12</v>
      </c>
      <c r="K20" s="14" t="s">
        <v>9</v>
      </c>
      <c r="L20" s="14">
        <v>4</v>
      </c>
      <c r="M20" s="14"/>
      <c r="N20" s="19"/>
    </row>
    <row r="21" spans="1:14">
      <c r="A21" s="13"/>
      <c r="B21" s="14"/>
      <c r="C21" s="15" t="s">
        <v>73</v>
      </c>
      <c r="D21" s="16"/>
      <c r="E21" s="16"/>
      <c r="F21" s="16"/>
      <c r="G21" s="16">
        <v>41562</v>
      </c>
      <c r="H21" s="16">
        <v>41623</v>
      </c>
      <c r="I21" s="14" t="s">
        <v>21</v>
      </c>
      <c r="J21" s="14">
        <v>6</v>
      </c>
      <c r="K21" s="14" t="s">
        <v>9</v>
      </c>
      <c r="L21" s="14">
        <v>3</v>
      </c>
      <c r="M21" s="14"/>
      <c r="N21" s="19"/>
    </row>
    <row r="22" spans="1:14" ht="13.8" thickBot="1">
      <c r="A22" s="20" t="s">
        <v>74</v>
      </c>
      <c r="B22" s="21"/>
      <c r="C22" s="22"/>
      <c r="D22" s="23"/>
      <c r="E22" s="23"/>
      <c r="F22" s="23"/>
      <c r="G22" s="23"/>
      <c r="H22" s="23"/>
      <c r="I22" s="21"/>
      <c r="J22" s="24">
        <f>SUM(J18:J21)</f>
        <v>27</v>
      </c>
      <c r="K22" s="24"/>
      <c r="L22" s="24">
        <f>SUM(L17:L21)</f>
        <v>14</v>
      </c>
      <c r="M22" s="21"/>
      <c r="N22" s="25"/>
    </row>
    <row r="23" spans="1:14" ht="13.8" thickBot="1">
      <c r="A23" s="13"/>
      <c r="B23" s="14"/>
      <c r="C23" s="15"/>
      <c r="D23" s="16"/>
      <c r="E23" s="16"/>
      <c r="F23" s="16"/>
      <c r="G23" s="16"/>
      <c r="H23" s="16"/>
      <c r="I23" s="14"/>
      <c r="J23" s="14"/>
      <c r="K23" s="14"/>
      <c r="L23" s="14"/>
      <c r="M23" s="14"/>
      <c r="N23" s="19"/>
    </row>
    <row r="24" spans="1:14">
      <c r="A24" s="28" t="s">
        <v>19</v>
      </c>
      <c r="B24" s="8"/>
      <c r="C24" s="9" t="s">
        <v>109</v>
      </c>
      <c r="D24" s="10">
        <v>41359</v>
      </c>
      <c r="E24" s="10">
        <v>41274</v>
      </c>
      <c r="F24" s="10"/>
      <c r="G24" s="10">
        <v>41455</v>
      </c>
      <c r="H24" s="10">
        <v>41544</v>
      </c>
      <c r="I24" s="8" t="s">
        <v>41</v>
      </c>
      <c r="J24" s="8">
        <v>5</v>
      </c>
      <c r="K24" s="8" t="s">
        <v>12</v>
      </c>
      <c r="L24" s="8">
        <v>2</v>
      </c>
      <c r="M24" s="8" t="s">
        <v>22</v>
      </c>
      <c r="N24" s="12" t="s">
        <v>110</v>
      </c>
    </row>
    <row r="25" spans="1:14">
      <c r="A25" s="13"/>
      <c r="B25" s="14"/>
      <c r="C25" s="15" t="s">
        <v>20</v>
      </c>
      <c r="D25" s="14"/>
      <c r="E25" s="14"/>
      <c r="F25" s="14"/>
      <c r="G25" s="16">
        <v>41455</v>
      </c>
      <c r="H25" s="16">
        <v>41544</v>
      </c>
      <c r="I25" s="14" t="s">
        <v>41</v>
      </c>
      <c r="J25" s="14">
        <v>9</v>
      </c>
      <c r="K25" s="14" t="s">
        <v>12</v>
      </c>
      <c r="L25" s="14">
        <v>5</v>
      </c>
      <c r="M25" s="14"/>
      <c r="N25" s="19"/>
    </row>
    <row r="26" spans="1:14" ht="13.8" thickBot="1">
      <c r="A26" s="20" t="s">
        <v>74</v>
      </c>
      <c r="B26" s="21"/>
      <c r="C26" s="22"/>
      <c r="D26" s="21"/>
      <c r="E26" s="21"/>
      <c r="F26" s="21"/>
      <c r="G26" s="21"/>
      <c r="H26" s="21"/>
      <c r="I26" s="21"/>
      <c r="J26" s="24">
        <f>SUM(J24:J25)</f>
        <v>14</v>
      </c>
      <c r="K26" s="24"/>
      <c r="L26" s="24">
        <f>SUM(L24:L25)</f>
        <v>7</v>
      </c>
      <c r="M26" s="21"/>
      <c r="N26" s="25"/>
    </row>
    <row r="27" spans="1:14" ht="13.8" thickBot="1">
      <c r="A27" s="26"/>
      <c r="B27" s="14"/>
      <c r="C27" s="15"/>
      <c r="D27" s="14"/>
      <c r="E27" s="14"/>
      <c r="F27" s="14"/>
      <c r="G27" s="14"/>
      <c r="H27" s="14"/>
      <c r="I27" s="14"/>
      <c r="J27" s="27"/>
      <c r="K27" s="27"/>
      <c r="L27" s="27"/>
      <c r="M27" s="14"/>
      <c r="N27" s="19"/>
    </row>
    <row r="28" spans="1:14" ht="26.4">
      <c r="A28" s="28" t="s">
        <v>37</v>
      </c>
      <c r="B28" s="8">
        <v>142231140</v>
      </c>
      <c r="C28" s="9" t="s">
        <v>98</v>
      </c>
      <c r="D28" s="8"/>
      <c r="E28" s="8"/>
      <c r="F28" s="8"/>
      <c r="G28" s="10">
        <v>41187</v>
      </c>
      <c r="H28" s="10">
        <v>40994</v>
      </c>
      <c r="I28" s="8" t="s">
        <v>38</v>
      </c>
      <c r="J28" s="8">
        <v>6</v>
      </c>
      <c r="K28" s="8" t="s">
        <v>9</v>
      </c>
      <c r="L28" s="8">
        <v>0</v>
      </c>
      <c r="M28" s="8" t="s">
        <v>39</v>
      </c>
      <c r="N28" s="12"/>
    </row>
    <row r="29" spans="1:14" ht="26.4">
      <c r="A29" s="13"/>
      <c r="B29" s="14">
        <v>142231235</v>
      </c>
      <c r="C29" s="15" t="s">
        <v>99</v>
      </c>
      <c r="D29" s="14"/>
      <c r="E29" s="14"/>
      <c r="F29" s="14"/>
      <c r="G29" s="16">
        <v>41187</v>
      </c>
      <c r="H29" s="16">
        <v>40977</v>
      </c>
      <c r="I29" s="14" t="s">
        <v>38</v>
      </c>
      <c r="J29" s="14">
        <v>3</v>
      </c>
      <c r="K29" s="14" t="s">
        <v>9</v>
      </c>
      <c r="L29" s="14">
        <v>2</v>
      </c>
      <c r="M29" s="14"/>
      <c r="N29" s="19"/>
    </row>
    <row r="30" spans="1:14" ht="39.6">
      <c r="A30" s="13"/>
      <c r="B30" s="14">
        <v>142231260</v>
      </c>
      <c r="C30" s="15" t="s">
        <v>100</v>
      </c>
      <c r="D30" s="14"/>
      <c r="E30" s="14"/>
      <c r="F30" s="14"/>
      <c r="G30" s="16">
        <v>41304</v>
      </c>
      <c r="H30" s="16">
        <v>41075</v>
      </c>
      <c r="I30" s="14" t="s">
        <v>38</v>
      </c>
      <c r="J30" s="14">
        <v>12</v>
      </c>
      <c r="K30" s="14" t="s">
        <v>9</v>
      </c>
      <c r="L30" s="14">
        <v>5</v>
      </c>
      <c r="M30" s="14"/>
      <c r="N30" s="19"/>
    </row>
    <row r="31" spans="1:14" ht="26.4">
      <c r="A31" s="13"/>
      <c r="B31" s="14">
        <v>142231270</v>
      </c>
      <c r="C31" s="15" t="s">
        <v>101</v>
      </c>
      <c r="D31" s="14"/>
      <c r="E31" s="14"/>
      <c r="F31" s="14"/>
      <c r="G31" s="16">
        <v>41333</v>
      </c>
      <c r="H31" s="16">
        <v>41165</v>
      </c>
      <c r="I31" s="14" t="s">
        <v>38</v>
      </c>
      <c r="J31" s="14">
        <v>12</v>
      </c>
      <c r="K31" s="14" t="s">
        <v>9</v>
      </c>
      <c r="L31" s="14">
        <v>5</v>
      </c>
      <c r="M31" s="14"/>
      <c r="N31" s="19"/>
    </row>
    <row r="32" spans="1:14" ht="26.4">
      <c r="A32" s="13"/>
      <c r="B32" s="14">
        <v>142231280</v>
      </c>
      <c r="C32" s="15" t="s">
        <v>102</v>
      </c>
      <c r="D32" s="14"/>
      <c r="E32" s="14"/>
      <c r="F32" s="14"/>
      <c r="G32" s="16">
        <v>41229</v>
      </c>
      <c r="H32" s="16">
        <v>41076</v>
      </c>
      <c r="I32" s="14" t="s">
        <v>38</v>
      </c>
      <c r="J32" s="14">
        <v>2</v>
      </c>
      <c r="K32" s="14" t="s">
        <v>9</v>
      </c>
      <c r="L32" s="14">
        <v>0</v>
      </c>
      <c r="M32" s="14"/>
      <c r="N32" s="19"/>
    </row>
    <row r="33" spans="1:14" ht="26.4">
      <c r="A33" s="13"/>
      <c r="B33" s="14">
        <v>142231285</v>
      </c>
      <c r="C33" s="15" t="s">
        <v>103</v>
      </c>
      <c r="D33" s="14"/>
      <c r="E33" s="14"/>
      <c r="F33" s="14"/>
      <c r="G33" s="16">
        <v>41229</v>
      </c>
      <c r="H33" s="16">
        <v>41030</v>
      </c>
      <c r="I33" s="14" t="s">
        <v>38</v>
      </c>
      <c r="J33" s="14">
        <v>8</v>
      </c>
      <c r="K33" s="14" t="s">
        <v>9</v>
      </c>
      <c r="L33" s="14">
        <v>3</v>
      </c>
      <c r="M33" s="14"/>
      <c r="N33" s="19"/>
    </row>
    <row r="34" spans="1:14">
      <c r="A34" s="13"/>
      <c r="B34" s="14"/>
      <c r="C34" s="15" t="s">
        <v>76</v>
      </c>
      <c r="D34" s="16">
        <v>41957</v>
      </c>
      <c r="E34" s="16">
        <v>41882</v>
      </c>
      <c r="F34" s="16"/>
      <c r="G34" s="39">
        <v>41364</v>
      </c>
      <c r="H34" s="39">
        <v>41680</v>
      </c>
      <c r="I34" s="14" t="s">
        <v>38</v>
      </c>
      <c r="J34" s="14">
        <v>6</v>
      </c>
      <c r="K34" s="14" t="s">
        <v>9</v>
      </c>
      <c r="L34" s="14">
        <v>3</v>
      </c>
      <c r="M34" s="14"/>
      <c r="N34" s="19"/>
    </row>
    <row r="35" spans="1:14" ht="26.4">
      <c r="A35" s="13"/>
      <c r="B35" s="14">
        <v>142231345</v>
      </c>
      <c r="C35" s="15" t="s">
        <v>104</v>
      </c>
      <c r="D35" s="14"/>
      <c r="E35" s="14"/>
      <c r="F35" s="14"/>
      <c r="G35" s="14" t="s">
        <v>106</v>
      </c>
      <c r="H35" s="16">
        <v>41052</v>
      </c>
      <c r="I35" s="14" t="s">
        <v>38</v>
      </c>
      <c r="J35" s="14">
        <v>1</v>
      </c>
      <c r="K35" s="14" t="s">
        <v>9</v>
      </c>
      <c r="L35" s="14">
        <v>1</v>
      </c>
      <c r="M35" s="14"/>
      <c r="N35" s="19"/>
    </row>
    <row r="36" spans="1:14" ht="26.4">
      <c r="A36" s="13"/>
      <c r="B36" s="14">
        <v>142231350</v>
      </c>
      <c r="C36" s="15" t="s">
        <v>105</v>
      </c>
      <c r="D36" s="14"/>
      <c r="E36" s="14"/>
      <c r="F36" s="14"/>
      <c r="G36" s="14" t="s">
        <v>106</v>
      </c>
      <c r="H36" s="16">
        <v>41052</v>
      </c>
      <c r="I36" s="14" t="s">
        <v>38</v>
      </c>
      <c r="J36" s="14">
        <v>1</v>
      </c>
      <c r="K36" s="14" t="s">
        <v>9</v>
      </c>
      <c r="L36" s="14">
        <v>0</v>
      </c>
      <c r="M36" s="14"/>
      <c r="N36" s="19"/>
    </row>
    <row r="37" spans="1:14" ht="13.8" thickBot="1">
      <c r="A37" s="20" t="s">
        <v>74</v>
      </c>
      <c r="B37" s="21"/>
      <c r="C37" s="22"/>
      <c r="D37" s="21"/>
      <c r="E37" s="21"/>
      <c r="F37" s="21"/>
      <c r="G37" s="21"/>
      <c r="H37" s="21"/>
      <c r="I37" s="21"/>
      <c r="J37" s="24">
        <f>SUM(J28:J36)</f>
        <v>51</v>
      </c>
      <c r="K37" s="24"/>
      <c r="L37" s="24">
        <f>SUM(L28:L36)</f>
        <v>19</v>
      </c>
      <c r="M37" s="21"/>
      <c r="N37" s="25"/>
    </row>
    <row r="38" spans="1:14" ht="13.8" thickBot="1">
      <c r="A38" s="26"/>
      <c r="B38" s="14"/>
      <c r="C38" s="15"/>
      <c r="D38" s="14"/>
      <c r="E38" s="14"/>
      <c r="F38" s="14"/>
      <c r="G38" s="14"/>
      <c r="H38" s="14"/>
      <c r="I38" s="14"/>
      <c r="J38" s="27"/>
      <c r="K38" s="27"/>
      <c r="L38" s="27"/>
      <c r="M38" s="14"/>
      <c r="N38" s="19"/>
    </row>
    <row r="39" spans="1:14">
      <c r="A39" s="28" t="s">
        <v>23</v>
      </c>
      <c r="B39" s="8"/>
      <c r="C39" s="9" t="s">
        <v>26</v>
      </c>
      <c r="D39" s="10">
        <v>41382</v>
      </c>
      <c r="E39" s="10" t="s">
        <v>28</v>
      </c>
      <c r="F39" s="10"/>
      <c r="G39" s="10">
        <v>41182</v>
      </c>
      <c r="H39" s="10">
        <v>41455</v>
      </c>
      <c r="I39" s="8" t="s">
        <v>17</v>
      </c>
      <c r="J39" s="8">
        <v>3</v>
      </c>
      <c r="K39" s="8" t="s">
        <v>9</v>
      </c>
      <c r="L39" s="8">
        <v>3</v>
      </c>
      <c r="M39" s="8" t="s">
        <v>25</v>
      </c>
      <c r="N39" s="12"/>
    </row>
    <row r="40" spans="1:14">
      <c r="A40" s="13"/>
      <c r="B40" s="14"/>
      <c r="C40" s="15" t="s">
        <v>24</v>
      </c>
      <c r="D40" s="16">
        <v>41382</v>
      </c>
      <c r="E40" s="16">
        <v>41305</v>
      </c>
      <c r="F40" s="16"/>
      <c r="G40" s="16">
        <v>41516</v>
      </c>
      <c r="H40" s="16">
        <v>41577</v>
      </c>
      <c r="I40" s="14" t="s">
        <v>17</v>
      </c>
      <c r="J40" s="14">
        <v>2</v>
      </c>
      <c r="K40" s="14" t="s">
        <v>9</v>
      </c>
      <c r="L40" s="14">
        <v>2</v>
      </c>
      <c r="M40" s="14"/>
      <c r="N40" s="19"/>
    </row>
    <row r="41" spans="1:14" ht="39.6">
      <c r="A41" s="13"/>
      <c r="B41" s="14"/>
      <c r="C41" s="15" t="s">
        <v>77</v>
      </c>
      <c r="D41" s="14"/>
      <c r="E41" s="14"/>
      <c r="F41" s="14"/>
      <c r="G41" s="16">
        <v>41363</v>
      </c>
      <c r="H41" s="16">
        <v>41424</v>
      </c>
      <c r="I41" s="14" t="s">
        <v>17</v>
      </c>
      <c r="J41" s="14">
        <v>4</v>
      </c>
      <c r="K41" s="14" t="s">
        <v>9</v>
      </c>
      <c r="L41" s="14">
        <v>2</v>
      </c>
      <c r="M41" s="14"/>
      <c r="N41" s="19"/>
    </row>
    <row r="42" spans="1:14" ht="13.8" thickBot="1">
      <c r="A42" s="20" t="s">
        <v>74</v>
      </c>
      <c r="B42" s="21"/>
      <c r="C42" s="22"/>
      <c r="D42" s="21"/>
      <c r="E42" s="21"/>
      <c r="F42" s="21"/>
      <c r="G42" s="21"/>
      <c r="H42" s="21"/>
      <c r="I42" s="21"/>
      <c r="J42" s="24">
        <f>SUM(J39:J41)</f>
        <v>9</v>
      </c>
      <c r="K42" s="24"/>
      <c r="L42" s="24">
        <f>SUM(L39:L41)</f>
        <v>7</v>
      </c>
      <c r="M42" s="21"/>
      <c r="N42" s="25"/>
    </row>
    <row r="43" spans="1:14" ht="13.8" thickBot="1">
      <c r="A43" s="13"/>
      <c r="B43" s="14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9"/>
    </row>
    <row r="44" spans="1:14">
      <c r="A44" s="29" t="s">
        <v>43</v>
      </c>
      <c r="B44" s="8"/>
      <c r="C44" s="9" t="s">
        <v>44</v>
      </c>
      <c r="D44" s="10">
        <v>41950</v>
      </c>
      <c r="E44" s="8"/>
      <c r="F44" s="10"/>
      <c r="G44" s="10">
        <v>41348</v>
      </c>
      <c r="H44" s="10">
        <v>41458</v>
      </c>
      <c r="I44" s="8" t="s">
        <v>21</v>
      </c>
      <c r="J44" s="8">
        <v>3</v>
      </c>
      <c r="K44" s="8" t="s">
        <v>9</v>
      </c>
      <c r="L44" s="8">
        <v>2</v>
      </c>
      <c r="M44" s="8" t="s">
        <v>45</v>
      </c>
      <c r="N44" s="12"/>
    </row>
    <row r="45" spans="1:14">
      <c r="A45" s="26"/>
      <c r="B45" s="14"/>
      <c r="C45" s="15" t="s">
        <v>78</v>
      </c>
      <c r="D45" s="16"/>
      <c r="E45" s="14"/>
      <c r="F45" s="16"/>
      <c r="G45" s="16">
        <v>41397</v>
      </c>
      <c r="H45" s="16">
        <v>41520</v>
      </c>
      <c r="I45" s="14" t="s">
        <v>21</v>
      </c>
      <c r="J45" s="14">
        <v>3</v>
      </c>
      <c r="K45" s="14" t="s">
        <v>9</v>
      </c>
      <c r="L45" s="14">
        <v>3</v>
      </c>
      <c r="M45" s="14"/>
      <c r="N45" s="19"/>
    </row>
    <row r="46" spans="1:14">
      <c r="A46" s="26"/>
      <c r="B46" s="14"/>
      <c r="C46" s="15" t="s">
        <v>79</v>
      </c>
      <c r="D46" s="16"/>
      <c r="E46" s="14"/>
      <c r="F46" s="16"/>
      <c r="G46" s="16">
        <v>41501</v>
      </c>
      <c r="H46" s="16">
        <v>41623</v>
      </c>
      <c r="I46" s="14" t="s">
        <v>21</v>
      </c>
      <c r="J46" s="14">
        <v>3</v>
      </c>
      <c r="K46" s="14" t="s">
        <v>9</v>
      </c>
      <c r="L46" s="14">
        <v>2</v>
      </c>
      <c r="M46" s="14"/>
      <c r="N46" s="19"/>
    </row>
    <row r="47" spans="1:14">
      <c r="A47" s="13"/>
      <c r="B47" s="14"/>
      <c r="C47" s="15" t="s">
        <v>46</v>
      </c>
      <c r="D47" s="16">
        <v>41950</v>
      </c>
      <c r="E47" s="14"/>
      <c r="F47" s="14"/>
      <c r="G47" s="16">
        <v>41704</v>
      </c>
      <c r="H47" s="16">
        <v>41796</v>
      </c>
      <c r="I47" s="14" t="s">
        <v>21</v>
      </c>
      <c r="J47" s="14">
        <v>4</v>
      </c>
      <c r="K47" s="14" t="s">
        <v>9</v>
      </c>
      <c r="L47" s="14">
        <v>3</v>
      </c>
      <c r="M47" s="14"/>
      <c r="N47" s="19"/>
    </row>
    <row r="48" spans="1:14">
      <c r="A48" s="13"/>
      <c r="B48" s="14"/>
      <c r="C48" s="15" t="s">
        <v>47</v>
      </c>
      <c r="D48" s="16">
        <v>41950</v>
      </c>
      <c r="E48" s="14"/>
      <c r="F48" s="14"/>
      <c r="G48" s="16">
        <v>41397</v>
      </c>
      <c r="H48" s="16">
        <v>41489</v>
      </c>
      <c r="I48" s="14" t="s">
        <v>21</v>
      </c>
      <c r="J48" s="14">
        <v>4</v>
      </c>
      <c r="K48" s="14" t="s">
        <v>9</v>
      </c>
      <c r="L48" s="14">
        <v>3</v>
      </c>
      <c r="M48" s="14"/>
      <c r="N48" s="19"/>
    </row>
    <row r="49" spans="1:14" ht="13.8" thickBot="1">
      <c r="A49" s="20" t="s">
        <v>74</v>
      </c>
      <c r="B49" s="21"/>
      <c r="C49" s="22"/>
      <c r="D49" s="21"/>
      <c r="E49" s="21"/>
      <c r="F49" s="21"/>
      <c r="G49" s="21"/>
      <c r="H49" s="21"/>
      <c r="I49" s="21"/>
      <c r="J49" s="24">
        <f>SUM(J44:J48)</f>
        <v>17</v>
      </c>
      <c r="K49" s="24"/>
      <c r="L49" s="24">
        <f>SUM(L44:L48)</f>
        <v>13</v>
      </c>
      <c r="M49" s="21"/>
      <c r="N49" s="25"/>
    </row>
    <row r="50" spans="1:14" ht="13.8" thickBot="1">
      <c r="A50" s="13"/>
      <c r="B50" s="14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9"/>
    </row>
    <row r="51" spans="1:14">
      <c r="A51" s="29" t="s">
        <v>29</v>
      </c>
      <c r="B51" s="8">
        <v>142242035</v>
      </c>
      <c r="C51" s="9" t="s">
        <v>30</v>
      </c>
      <c r="D51" s="8"/>
      <c r="E51" s="8" t="s">
        <v>27</v>
      </c>
      <c r="F51" s="8"/>
      <c r="G51" s="41">
        <v>41250</v>
      </c>
      <c r="H51" s="41">
        <v>41312</v>
      </c>
      <c r="I51" s="8" t="s">
        <v>17</v>
      </c>
      <c r="J51" s="40">
        <v>2</v>
      </c>
      <c r="K51" s="8" t="s">
        <v>9</v>
      </c>
      <c r="L51" s="8">
        <v>2</v>
      </c>
      <c r="M51" s="8" t="s">
        <v>34</v>
      </c>
      <c r="N51" s="12"/>
    </row>
    <row r="52" spans="1:14">
      <c r="A52" s="13"/>
      <c r="B52" s="14">
        <v>142242145</v>
      </c>
      <c r="C52" s="15" t="s">
        <v>31</v>
      </c>
      <c r="D52" s="16">
        <v>41424</v>
      </c>
      <c r="E52" s="14" t="s">
        <v>33</v>
      </c>
      <c r="F52" s="14"/>
      <c r="G52" s="39">
        <v>41289</v>
      </c>
      <c r="H52" s="39">
        <v>41366</v>
      </c>
      <c r="I52" s="14" t="s">
        <v>17</v>
      </c>
      <c r="J52" s="42">
        <v>12</v>
      </c>
      <c r="K52" s="14" t="s">
        <v>9</v>
      </c>
      <c r="L52" s="14">
        <v>6</v>
      </c>
      <c r="M52" s="14"/>
      <c r="N52" s="19"/>
    </row>
    <row r="53" spans="1:14">
      <c r="A53" s="13"/>
      <c r="B53" s="14">
        <v>142242135</v>
      </c>
      <c r="C53" s="15" t="s">
        <v>32</v>
      </c>
      <c r="D53" s="16">
        <v>41424</v>
      </c>
      <c r="E53" s="14" t="s">
        <v>33</v>
      </c>
      <c r="F53" s="14"/>
      <c r="G53" s="39">
        <v>41289</v>
      </c>
      <c r="H53" s="39">
        <v>41366</v>
      </c>
      <c r="I53" s="14" t="s">
        <v>17</v>
      </c>
      <c r="J53" s="42">
        <v>3</v>
      </c>
      <c r="K53" s="14" t="s">
        <v>9</v>
      </c>
      <c r="L53" s="14">
        <v>3</v>
      </c>
      <c r="M53" s="14"/>
      <c r="N53" s="19"/>
    </row>
    <row r="54" spans="1:14">
      <c r="A54" s="13"/>
      <c r="B54" s="14"/>
      <c r="C54" s="15" t="s">
        <v>35</v>
      </c>
      <c r="D54" s="16">
        <v>41424</v>
      </c>
      <c r="E54" s="16">
        <v>41333</v>
      </c>
      <c r="F54" s="16"/>
      <c r="G54" s="39">
        <v>41654</v>
      </c>
      <c r="H54" s="39">
        <v>41717</v>
      </c>
      <c r="I54" s="14" t="s">
        <v>17</v>
      </c>
      <c r="J54" s="42">
        <v>3</v>
      </c>
      <c r="K54" s="14" t="s">
        <v>9</v>
      </c>
      <c r="L54" s="14">
        <v>3</v>
      </c>
      <c r="M54" s="14"/>
      <c r="N54" s="19"/>
    </row>
    <row r="55" spans="1:14" ht="13.8" thickBot="1">
      <c r="A55" s="20" t="s">
        <v>74</v>
      </c>
      <c r="B55" s="21"/>
      <c r="C55" s="22"/>
      <c r="D55" s="21"/>
      <c r="E55" s="21"/>
      <c r="F55" s="21"/>
      <c r="G55" s="21"/>
      <c r="H55" s="21"/>
      <c r="I55" s="21"/>
      <c r="J55" s="24">
        <f>SUM(J51:J54)</f>
        <v>20</v>
      </c>
      <c r="K55" s="24"/>
      <c r="L55" s="24">
        <f>SUM(L51:L54)</f>
        <v>14</v>
      </c>
      <c r="M55" s="21"/>
      <c r="N55" s="25"/>
    </row>
    <row r="56" spans="1:14" ht="13.8" thickBot="1">
      <c r="A56" s="13"/>
      <c r="B56" s="14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9"/>
    </row>
    <row r="57" spans="1:14">
      <c r="A57" s="28" t="s">
        <v>16</v>
      </c>
      <c r="B57" s="8"/>
      <c r="C57" s="9" t="s">
        <v>80</v>
      </c>
      <c r="D57" s="10">
        <v>41355</v>
      </c>
      <c r="E57" s="10">
        <v>41305</v>
      </c>
      <c r="F57" s="10"/>
      <c r="G57" s="41"/>
      <c r="H57" s="41">
        <v>41623</v>
      </c>
      <c r="I57" s="8" t="s">
        <v>17</v>
      </c>
      <c r="J57" s="8">
        <v>3</v>
      </c>
      <c r="K57" s="8" t="s">
        <v>12</v>
      </c>
      <c r="L57" s="8">
        <v>0</v>
      </c>
      <c r="M57" s="8" t="s">
        <v>18</v>
      </c>
      <c r="N57" s="12"/>
    </row>
    <row r="58" spans="1:14" ht="26.4">
      <c r="A58" s="13"/>
      <c r="B58" s="14"/>
      <c r="C58" s="30" t="s">
        <v>81</v>
      </c>
      <c r="D58" s="14"/>
      <c r="E58" s="14"/>
      <c r="F58" s="14"/>
      <c r="G58" s="42"/>
      <c r="H58" s="39">
        <v>41623</v>
      </c>
      <c r="I58" s="14" t="s">
        <v>17</v>
      </c>
      <c r="J58" s="14">
        <v>6</v>
      </c>
      <c r="K58" s="14" t="s">
        <v>12</v>
      </c>
      <c r="L58" s="14">
        <v>3</v>
      </c>
      <c r="M58" s="14"/>
      <c r="N58" s="19"/>
    </row>
    <row r="59" spans="1:14">
      <c r="A59" s="13"/>
      <c r="B59" s="14"/>
      <c r="C59" s="15" t="s">
        <v>70</v>
      </c>
      <c r="D59" s="16">
        <v>41311</v>
      </c>
      <c r="E59" s="16">
        <v>41213</v>
      </c>
      <c r="F59" s="16"/>
      <c r="G59" s="39">
        <v>41305</v>
      </c>
      <c r="H59" s="39">
        <v>41386</v>
      </c>
      <c r="I59" s="14" t="s">
        <v>17</v>
      </c>
      <c r="J59" s="14">
        <v>2</v>
      </c>
      <c r="K59" s="14" t="s">
        <v>12</v>
      </c>
      <c r="L59" s="14">
        <v>2</v>
      </c>
      <c r="M59" s="14"/>
      <c r="N59" s="19"/>
    </row>
    <row r="60" spans="1:14">
      <c r="A60" s="13"/>
      <c r="B60" s="14"/>
      <c r="C60" s="15" t="s">
        <v>82</v>
      </c>
      <c r="D60" s="14"/>
      <c r="E60" s="14"/>
      <c r="F60" s="14"/>
      <c r="G60" s="39">
        <v>41305</v>
      </c>
      <c r="H60" s="39">
        <v>41389</v>
      </c>
      <c r="I60" s="14" t="s">
        <v>17</v>
      </c>
      <c r="J60" s="14">
        <v>2</v>
      </c>
      <c r="K60" s="14" t="s">
        <v>12</v>
      </c>
      <c r="L60" s="14">
        <v>2</v>
      </c>
      <c r="M60" s="14"/>
      <c r="N60" s="19"/>
    </row>
    <row r="61" spans="1:14">
      <c r="A61" s="13"/>
      <c r="B61" s="14"/>
      <c r="C61" s="15" t="s">
        <v>107</v>
      </c>
      <c r="D61" s="14"/>
      <c r="E61" s="14"/>
      <c r="F61" s="14"/>
      <c r="G61" s="39">
        <v>41685</v>
      </c>
      <c r="H61" s="39">
        <v>41805</v>
      </c>
      <c r="I61" s="14" t="s">
        <v>17</v>
      </c>
      <c r="J61" s="14"/>
      <c r="K61" s="14" t="s">
        <v>12</v>
      </c>
      <c r="L61" s="14"/>
      <c r="M61" s="14"/>
      <c r="N61" s="19"/>
    </row>
    <row r="62" spans="1:14">
      <c r="A62" s="13"/>
      <c r="B62" s="14"/>
      <c r="C62" s="15" t="s">
        <v>96</v>
      </c>
      <c r="D62" s="14"/>
      <c r="E62" s="14"/>
      <c r="F62" s="14"/>
      <c r="G62" s="42"/>
      <c r="H62" s="42"/>
      <c r="I62" s="14" t="s">
        <v>17</v>
      </c>
      <c r="J62" s="42">
        <v>3</v>
      </c>
      <c r="K62" s="14" t="s">
        <v>12</v>
      </c>
      <c r="L62" s="42">
        <v>2</v>
      </c>
      <c r="M62" s="14"/>
      <c r="N62" s="19"/>
    </row>
    <row r="63" spans="1:14">
      <c r="A63" s="13"/>
      <c r="B63" s="14"/>
      <c r="C63" s="15" t="s">
        <v>97</v>
      </c>
      <c r="D63" s="14"/>
      <c r="E63" s="14"/>
      <c r="F63" s="14"/>
      <c r="G63" s="39">
        <v>41685</v>
      </c>
      <c r="H63" s="39">
        <v>41805</v>
      </c>
      <c r="I63" s="14" t="s">
        <v>17</v>
      </c>
      <c r="J63" s="42"/>
      <c r="K63" s="14" t="s">
        <v>12</v>
      </c>
      <c r="L63" s="42"/>
      <c r="M63" s="14"/>
      <c r="N63" s="19"/>
    </row>
    <row r="64" spans="1:14">
      <c r="A64" s="13"/>
      <c r="B64" s="14"/>
      <c r="C64" s="15" t="s">
        <v>90</v>
      </c>
      <c r="D64" s="14"/>
      <c r="E64" s="14"/>
      <c r="F64" s="14"/>
      <c r="G64" s="42"/>
      <c r="H64" s="42"/>
      <c r="I64" s="14" t="s">
        <v>17</v>
      </c>
      <c r="J64" s="14">
        <v>4</v>
      </c>
      <c r="K64" s="14" t="s">
        <v>12</v>
      </c>
      <c r="L64" s="14">
        <v>2</v>
      </c>
      <c r="M64" s="14" t="s">
        <v>50</v>
      </c>
      <c r="N64" s="19"/>
    </row>
    <row r="65" spans="1:14" ht="13.8" thickBot="1">
      <c r="A65" s="20" t="s">
        <v>74</v>
      </c>
      <c r="B65" s="21"/>
      <c r="C65" s="22"/>
      <c r="D65" s="21"/>
      <c r="E65" s="21"/>
      <c r="F65" s="21"/>
      <c r="G65" s="21"/>
      <c r="H65" s="21"/>
      <c r="I65" s="21"/>
      <c r="J65" s="24">
        <f>SUM(J57:J60)</f>
        <v>13</v>
      </c>
      <c r="K65" s="24"/>
      <c r="L65" s="24">
        <f>SUM(L57:L60)</f>
        <v>7</v>
      </c>
      <c r="M65" s="21"/>
      <c r="N65" s="25"/>
    </row>
    <row r="66" spans="1:14" ht="13.8" thickBot="1">
      <c r="A66" s="13"/>
      <c r="B66" s="14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9"/>
    </row>
    <row r="67" spans="1:14">
      <c r="A67" s="7" t="s">
        <v>7</v>
      </c>
      <c r="B67" s="8">
        <v>14264008</v>
      </c>
      <c r="C67" s="9" t="s">
        <v>13</v>
      </c>
      <c r="D67" s="10">
        <v>41355</v>
      </c>
      <c r="E67" s="10">
        <v>41305</v>
      </c>
      <c r="F67" s="10"/>
      <c r="G67" s="10">
        <v>41305</v>
      </c>
      <c r="H67" s="10">
        <v>41362</v>
      </c>
      <c r="I67" s="8" t="s">
        <v>8</v>
      </c>
      <c r="J67" s="8">
        <v>2</v>
      </c>
      <c r="K67" s="8" t="s">
        <v>12</v>
      </c>
      <c r="L67" s="8">
        <v>2</v>
      </c>
      <c r="M67" s="8" t="s">
        <v>10</v>
      </c>
      <c r="N67" s="12"/>
    </row>
    <row r="68" spans="1:14">
      <c r="A68" s="13"/>
      <c r="B68" s="14" t="s">
        <v>84</v>
      </c>
      <c r="C68" s="15" t="s">
        <v>83</v>
      </c>
      <c r="D68" s="14"/>
      <c r="E68" s="14"/>
      <c r="F68" s="14"/>
      <c r="G68" s="16">
        <v>41670</v>
      </c>
      <c r="H68" s="16">
        <v>41736</v>
      </c>
      <c r="I68" s="14" t="s">
        <v>8</v>
      </c>
      <c r="J68" s="14">
        <v>5</v>
      </c>
      <c r="K68" s="14" t="s">
        <v>12</v>
      </c>
      <c r="L68" s="14">
        <v>2</v>
      </c>
      <c r="M68" s="14"/>
      <c r="N68" s="19"/>
    </row>
    <row r="69" spans="1:14">
      <c r="A69" s="13"/>
      <c r="B69" s="14"/>
      <c r="C69" s="15" t="s">
        <v>88</v>
      </c>
      <c r="D69" s="14"/>
      <c r="E69" s="14"/>
      <c r="F69" s="14"/>
      <c r="G69" s="16">
        <v>41713</v>
      </c>
      <c r="H69" s="16">
        <v>41816</v>
      </c>
      <c r="I69" s="14" t="s">
        <v>8</v>
      </c>
      <c r="J69" s="14">
        <v>2</v>
      </c>
      <c r="K69" s="14" t="s">
        <v>12</v>
      </c>
      <c r="L69" s="14">
        <v>2</v>
      </c>
      <c r="M69" s="14"/>
      <c r="N69" s="19"/>
    </row>
    <row r="70" spans="1:14" ht="13.8" thickBot="1">
      <c r="A70" s="20" t="s">
        <v>74</v>
      </c>
      <c r="B70" s="21"/>
      <c r="C70" s="22"/>
      <c r="D70" s="21"/>
      <c r="E70" s="21"/>
      <c r="F70" s="21"/>
      <c r="G70" s="21"/>
      <c r="H70" s="21"/>
      <c r="I70" s="21"/>
      <c r="J70" s="24">
        <f>SUM(J67:J69)</f>
        <v>9</v>
      </c>
      <c r="K70" s="24"/>
      <c r="L70" s="24">
        <f>SUM(L67:L69)</f>
        <v>6</v>
      </c>
      <c r="M70" s="21"/>
      <c r="N70" s="25"/>
    </row>
    <row r="71" spans="1:14" ht="13.8" thickBot="1">
      <c r="A71" s="13"/>
      <c r="B71" s="14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9"/>
    </row>
    <row r="72" spans="1:14" ht="26.4">
      <c r="A72" s="7" t="s">
        <v>11</v>
      </c>
      <c r="B72" s="8">
        <v>14264019</v>
      </c>
      <c r="C72" s="9" t="s">
        <v>85</v>
      </c>
      <c r="D72" s="10">
        <v>41311</v>
      </c>
      <c r="E72" s="10">
        <v>41213</v>
      </c>
      <c r="F72" s="10"/>
      <c r="G72" s="41">
        <v>41213</v>
      </c>
      <c r="H72" s="41">
        <v>41418</v>
      </c>
      <c r="I72" s="8" t="s">
        <v>8</v>
      </c>
      <c r="J72" s="8">
        <v>3</v>
      </c>
      <c r="K72" s="8" t="s">
        <v>12</v>
      </c>
      <c r="L72" s="8">
        <v>2</v>
      </c>
      <c r="M72" s="8" t="s">
        <v>10</v>
      </c>
      <c r="N72" s="12"/>
    </row>
    <row r="73" spans="1:14" ht="26.4">
      <c r="A73" s="13"/>
      <c r="B73" s="14">
        <v>14264017</v>
      </c>
      <c r="C73" s="15" t="s">
        <v>86</v>
      </c>
      <c r="D73" s="16">
        <v>41311</v>
      </c>
      <c r="E73" s="16">
        <v>41213</v>
      </c>
      <c r="F73" s="16"/>
      <c r="G73" s="39">
        <v>41228</v>
      </c>
      <c r="H73" s="39">
        <v>41403</v>
      </c>
      <c r="I73" s="14" t="s">
        <v>8</v>
      </c>
      <c r="J73" s="14">
        <v>3</v>
      </c>
      <c r="K73" s="14" t="s">
        <v>12</v>
      </c>
      <c r="L73" s="14">
        <v>2</v>
      </c>
      <c r="M73" s="14"/>
      <c r="N73" s="19" t="s">
        <v>15</v>
      </c>
    </row>
    <row r="74" spans="1:14">
      <c r="A74" s="13"/>
      <c r="B74" s="14">
        <v>14264018</v>
      </c>
      <c r="C74" s="15" t="s">
        <v>87</v>
      </c>
      <c r="D74" s="16"/>
      <c r="E74" s="16"/>
      <c r="F74" s="16"/>
      <c r="G74" s="39">
        <v>41228</v>
      </c>
      <c r="H74" s="39">
        <v>41416</v>
      </c>
      <c r="I74" s="14" t="s">
        <v>8</v>
      </c>
      <c r="J74" s="14">
        <v>0</v>
      </c>
      <c r="K74" s="14" t="s">
        <v>12</v>
      </c>
      <c r="L74" s="14">
        <v>0</v>
      </c>
      <c r="M74" s="14"/>
      <c r="N74" s="19"/>
    </row>
    <row r="75" spans="1:14" ht="26.4">
      <c r="A75" s="13"/>
      <c r="B75" s="14"/>
      <c r="C75" s="15" t="s">
        <v>89</v>
      </c>
      <c r="D75" s="16">
        <v>41311</v>
      </c>
      <c r="E75" s="16">
        <v>41213</v>
      </c>
      <c r="F75" s="16"/>
      <c r="G75" s="39">
        <v>41228</v>
      </c>
      <c r="H75" s="39">
        <v>41418</v>
      </c>
      <c r="I75" s="14" t="s">
        <v>8</v>
      </c>
      <c r="J75" s="14">
        <v>2</v>
      </c>
      <c r="K75" s="14" t="s">
        <v>12</v>
      </c>
      <c r="L75" s="14">
        <v>1</v>
      </c>
      <c r="M75" s="14"/>
      <c r="N75" s="19" t="s">
        <v>108</v>
      </c>
    </row>
    <row r="76" spans="1:14">
      <c r="A76" s="13"/>
      <c r="B76" s="14"/>
      <c r="C76" s="15" t="s">
        <v>14</v>
      </c>
      <c r="D76" s="16">
        <v>41311</v>
      </c>
      <c r="E76" s="16">
        <v>41213</v>
      </c>
      <c r="F76" s="16"/>
      <c r="G76" s="39">
        <v>41213</v>
      </c>
      <c r="H76" s="39">
        <v>41418</v>
      </c>
      <c r="I76" s="14" t="s">
        <v>8</v>
      </c>
      <c r="J76" s="14">
        <v>3</v>
      </c>
      <c r="K76" s="14" t="s">
        <v>12</v>
      </c>
      <c r="L76" s="14">
        <v>2</v>
      </c>
      <c r="M76" s="14"/>
      <c r="N76" s="19"/>
    </row>
    <row r="77" spans="1:14" ht="13.8" thickBot="1">
      <c r="A77" s="20" t="s">
        <v>74</v>
      </c>
      <c r="B77" s="21"/>
      <c r="C77" s="22"/>
      <c r="D77" s="21"/>
      <c r="E77" s="21"/>
      <c r="F77" s="21"/>
      <c r="G77" s="21"/>
      <c r="H77" s="21"/>
      <c r="I77" s="21"/>
      <c r="J77" s="24">
        <f>SUM(J72:J76)</f>
        <v>11</v>
      </c>
      <c r="K77" s="24"/>
      <c r="L77" s="24">
        <f>SUM(L72:L76)</f>
        <v>7</v>
      </c>
      <c r="M77" s="21"/>
      <c r="N77" s="25"/>
    </row>
    <row r="78" spans="1:14">
      <c r="B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4">
      <c r="A79" s="1" t="s">
        <v>91</v>
      </c>
      <c r="J79" s="3">
        <f>J77+J70+J65+J55+J49+J42+J37+J26+J22+J15</f>
        <v>241</v>
      </c>
      <c r="L79" s="3">
        <f>L77+L70+L65+L55+L49+L42+L37+L26+L22+L15</f>
        <v>134</v>
      </c>
    </row>
    <row r="80" spans="1:14" ht="26.4">
      <c r="A80" s="1" t="s">
        <v>92</v>
      </c>
      <c r="B80" s="1"/>
      <c r="D80" s="1"/>
      <c r="E80" s="1"/>
      <c r="F80" s="1"/>
      <c r="G80" s="1"/>
      <c r="H80" s="1"/>
      <c r="I80" s="1"/>
      <c r="J80" s="3">
        <v>5</v>
      </c>
      <c r="L80" s="3">
        <v>2</v>
      </c>
      <c r="M80" s="1"/>
    </row>
    <row r="81" spans="1:13" ht="39.6">
      <c r="A81" s="1" t="s">
        <v>93</v>
      </c>
      <c r="B81" s="1"/>
      <c r="D81" s="1"/>
      <c r="E81" s="1"/>
      <c r="F81" s="1"/>
      <c r="G81" s="1"/>
      <c r="H81" s="1"/>
      <c r="I81" s="1"/>
      <c r="J81" s="3">
        <f>J79/J80</f>
        <v>48.2</v>
      </c>
      <c r="L81" s="38">
        <f t="shared" ref="L81" si="0">L79/L80</f>
        <v>67</v>
      </c>
      <c r="M81" s="1"/>
    </row>
    <row r="82" spans="1:13" ht="26.4">
      <c r="A82" s="1" t="s">
        <v>95</v>
      </c>
      <c r="I82" s="3" t="s">
        <v>21</v>
      </c>
      <c r="J82" s="3">
        <f>J22+J49</f>
        <v>44</v>
      </c>
      <c r="L82" s="3">
        <f>L22+L37+L42+L49+L55</f>
        <v>67</v>
      </c>
      <c r="M82" s="3" t="s">
        <v>9</v>
      </c>
    </row>
    <row r="83" spans="1:13">
      <c r="I83" s="3" t="s">
        <v>41</v>
      </c>
      <c r="J83" s="3">
        <f>J5+J6+J7+J8+J9+J26</f>
        <v>54</v>
      </c>
      <c r="L83" s="3">
        <f>L15+L26+L65+L70+L77</f>
        <v>67</v>
      </c>
      <c r="M83" s="3" t="s">
        <v>12</v>
      </c>
    </row>
    <row r="84" spans="1:13">
      <c r="I84" s="3" t="s">
        <v>38</v>
      </c>
      <c r="J84" s="3">
        <f>J37</f>
        <v>51</v>
      </c>
    </row>
    <row r="85" spans="1:13">
      <c r="I85" s="3" t="s">
        <v>94</v>
      </c>
      <c r="J85" s="3">
        <f>J10+J11+J12+J13+J14+J70+J77</f>
        <v>50</v>
      </c>
    </row>
    <row r="86" spans="1:13">
      <c r="B86" s="1"/>
      <c r="D86" s="1"/>
      <c r="E86" s="1"/>
      <c r="F86" s="1"/>
      <c r="G86" s="1"/>
      <c r="H86" s="1"/>
      <c r="I86" s="3" t="s">
        <v>17</v>
      </c>
      <c r="J86" s="3">
        <f>J42+J55+J65</f>
        <v>42</v>
      </c>
      <c r="K86" s="1"/>
      <c r="L86" s="1"/>
      <c r="M86" s="1"/>
    </row>
    <row r="87" spans="1:13">
      <c r="B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B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B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1" spans="1:13">
      <c r="D91" s="4"/>
      <c r="E91" s="4"/>
      <c r="F91" s="4"/>
      <c r="G91" s="4"/>
      <c r="H91" s="4"/>
    </row>
    <row r="93" spans="1:13">
      <c r="D93" s="4"/>
    </row>
    <row r="94" spans="1:13">
      <c r="D94" s="4"/>
    </row>
    <row r="95" spans="1:13">
      <c r="D95" s="4"/>
    </row>
    <row r="97" spans="2:13">
      <c r="B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>
      <c r="B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>
      <c r="B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>
      <c r="B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>
      <c r="D101" s="4"/>
      <c r="E101" s="4"/>
      <c r="F101" s="4"/>
      <c r="G101" s="4"/>
      <c r="H101" s="4"/>
    </row>
    <row r="104" spans="2:13">
      <c r="B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>
      <c r="B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>
      <c r="B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8" spans="2:13">
      <c r="B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2:13">
      <c r="B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2:13">
      <c r="B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4" spans="1:3">
      <c r="A114" s="5"/>
      <c r="B114" s="6"/>
      <c r="C114" s="5"/>
    </row>
    <row r="115" spans="1:3">
      <c r="A115" s="2"/>
    </row>
  </sheetData>
  <mergeCells count="2">
    <mergeCell ref="A1:M1"/>
    <mergeCell ref="D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rmiller</dc:creator>
  <cp:lastModifiedBy>rmiller</cp:lastModifiedBy>
  <cp:lastPrinted>2012-08-29T19:07:55Z</cp:lastPrinted>
  <dcterms:created xsi:type="dcterms:W3CDTF">2012-08-29T12:36:24Z</dcterms:created>
  <dcterms:modified xsi:type="dcterms:W3CDTF">2012-09-18T12:56:21Z</dcterms:modified>
</cp:coreProperties>
</file>